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Famille\Desktop\"/>
    </mc:Choice>
  </mc:AlternateContent>
  <xr:revisionPtr revIDLastSave="0" documentId="13_ncr:1_{076BB102-050A-407F-A4D0-FBFC6B1966E3}" xr6:coauthVersionLast="47" xr6:coauthVersionMax="47" xr10:uidLastSave="{00000000-0000-0000-0000-000000000000}"/>
  <bookViews>
    <workbookView xWindow="-110" yWindow="-110" windowWidth="38620" windowHeight="21100" tabRatio="601" activeTab="3" xr2:uid="{00000000-000D-0000-FFFF-FFFF00000000}"/>
  </bookViews>
  <sheets>
    <sheet name="cryptes en Francais" sheetId="1" r:id="rId1"/>
    <sheet name="DE - Deutsch" sheetId="2" r:id="rId2"/>
    <sheet name="RU - Русский" sheetId="3" r:id="rId3"/>
    <sheet name="EN - English" sheetId="4" r:id="rId4"/>
    <sheet name="Feuil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Utu2wZHG9r1d7OeLpoAqfeuMb95mH3RPBxd7HQb+GZA="/>
    </ext>
  </extLst>
</workbook>
</file>

<file path=xl/calcChain.xml><?xml version="1.0" encoding="utf-8"?>
<calcChain xmlns="http://schemas.openxmlformats.org/spreadsheetml/2006/main">
  <c r="D46" i="4" l="1"/>
  <c r="E50" i="4" s="1"/>
  <c r="D30" i="4"/>
  <c r="D14" i="4"/>
  <c r="L8" i="4"/>
  <c r="M8" i="4"/>
  <c r="L9" i="4"/>
  <c r="M9" i="4"/>
  <c r="L8" i="2"/>
  <c r="L8" i="3"/>
  <c r="M7" i="1"/>
  <c r="L9" i="2"/>
  <c r="M9" i="2" s="1"/>
  <c r="M8" i="2"/>
  <c r="G40" i="1"/>
  <c r="G37" i="1"/>
  <c r="M9" i="3"/>
  <c r="M8" i="3"/>
  <c r="M7" i="3"/>
  <c r="E48" i="3"/>
  <c r="E6" i="4"/>
  <c r="E23" i="4"/>
  <c r="E37" i="4"/>
  <c r="E45" i="4"/>
  <c r="E44" i="4"/>
  <c r="E43" i="4"/>
  <c r="E42" i="4"/>
  <c r="E41" i="4"/>
  <c r="E40" i="4"/>
  <c r="E39" i="4"/>
  <c r="E38" i="4"/>
  <c r="E36" i="4"/>
  <c r="E35" i="4"/>
  <c r="E34" i="4"/>
  <c r="E29" i="4"/>
  <c r="E28" i="4"/>
  <c r="E27" i="4"/>
  <c r="E26" i="4"/>
  <c r="E25" i="4"/>
  <c r="E24" i="4"/>
  <c r="E22" i="4"/>
  <c r="E21" i="4"/>
  <c r="E20" i="4"/>
  <c r="E19" i="4"/>
  <c r="E18" i="4"/>
  <c r="G40" i="4"/>
  <c r="G39" i="4"/>
  <c r="G38" i="4"/>
  <c r="G37" i="4"/>
  <c r="G36" i="4"/>
  <c r="G35" i="4"/>
  <c r="G34" i="4"/>
  <c r="L7" i="4" s="1"/>
  <c r="M7" i="4" s="1"/>
  <c r="G24" i="4"/>
  <c r="G23" i="4"/>
  <c r="G22" i="4"/>
  <c r="G21" i="4"/>
  <c r="G20" i="4"/>
  <c r="G19" i="4"/>
  <c r="G18" i="4"/>
  <c r="G8" i="4"/>
  <c r="G7" i="4"/>
  <c r="G6" i="4"/>
  <c r="G5" i="4"/>
  <c r="G4" i="4"/>
  <c r="G3" i="4"/>
  <c r="G2" i="4"/>
  <c r="G40" i="3"/>
  <c r="G39" i="3"/>
  <c r="G38" i="3"/>
  <c r="G37" i="3"/>
  <c r="G36" i="3"/>
  <c r="G35" i="3"/>
  <c r="G34" i="3"/>
  <c r="G24" i="3"/>
  <c r="G23" i="3"/>
  <c r="G22" i="3"/>
  <c r="G21" i="3"/>
  <c r="G20" i="3"/>
  <c r="G19" i="3"/>
  <c r="G18" i="3"/>
  <c r="L9" i="3"/>
  <c r="G8" i="3"/>
  <c r="L7" i="3"/>
  <c r="G7" i="3"/>
  <c r="G6" i="3"/>
  <c r="G5" i="3"/>
  <c r="G4" i="3"/>
  <c r="G3" i="3"/>
  <c r="G2" i="3"/>
  <c r="E45" i="3"/>
  <c r="E44" i="3"/>
  <c r="E43" i="3"/>
  <c r="E42" i="3"/>
  <c r="E41" i="3"/>
  <c r="E40" i="3"/>
  <c r="E39" i="3"/>
  <c r="E38" i="3"/>
  <c r="E37" i="3"/>
  <c r="E36" i="3"/>
  <c r="E35" i="3"/>
  <c r="E34" i="3"/>
  <c r="E46" i="3" s="1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45" i="2"/>
  <c r="E44" i="2"/>
  <c r="E43" i="2"/>
  <c r="E42" i="2"/>
  <c r="E41" i="2"/>
  <c r="E40" i="2"/>
  <c r="E39" i="2"/>
  <c r="E38" i="2"/>
  <c r="E37" i="2"/>
  <c r="E36" i="2"/>
  <c r="E35" i="2"/>
  <c r="E34" i="2"/>
  <c r="E29" i="2"/>
  <c r="E28" i="2"/>
  <c r="E27" i="2"/>
  <c r="E26" i="2"/>
  <c r="E25" i="2"/>
  <c r="E24" i="2"/>
  <c r="E23" i="2"/>
  <c r="E22" i="2"/>
  <c r="E21" i="2"/>
  <c r="E20" i="2"/>
  <c r="E19" i="2"/>
  <c r="E18" i="2"/>
  <c r="G40" i="2"/>
  <c r="G39" i="2"/>
  <c r="G38" i="2"/>
  <c r="G37" i="2"/>
  <c r="G36" i="2"/>
  <c r="G35" i="2"/>
  <c r="G34" i="2"/>
  <c r="G24" i="2"/>
  <c r="G23" i="2"/>
  <c r="G22" i="2"/>
  <c r="G21" i="2"/>
  <c r="G20" i="2"/>
  <c r="G19" i="2"/>
  <c r="G18" i="2"/>
  <c r="G8" i="2"/>
  <c r="G7" i="2"/>
  <c r="G6" i="2"/>
  <c r="G5" i="2"/>
  <c r="G4" i="2"/>
  <c r="G3" i="2"/>
  <c r="G2" i="2"/>
  <c r="L7" i="2" s="1"/>
  <c r="M7" i="2" s="1"/>
  <c r="G39" i="1"/>
  <c r="G38" i="1"/>
  <c r="G36" i="1"/>
  <c r="G35" i="1"/>
  <c r="G34" i="1"/>
  <c r="G24" i="1"/>
  <c r="G23" i="1"/>
  <c r="G22" i="1"/>
  <c r="G21" i="1"/>
  <c r="G20" i="1"/>
  <c r="G19" i="1"/>
  <c r="G18" i="1"/>
  <c r="E45" i="1"/>
  <c r="E44" i="1"/>
  <c r="E43" i="1"/>
  <c r="E42" i="1"/>
  <c r="E41" i="1"/>
  <c r="E40" i="1"/>
  <c r="E39" i="1"/>
  <c r="E38" i="1"/>
  <c r="E37" i="1"/>
  <c r="E36" i="1"/>
  <c r="E35" i="1"/>
  <c r="E34" i="1"/>
  <c r="E29" i="1"/>
  <c r="E28" i="1"/>
  <c r="E27" i="1"/>
  <c r="E26" i="1"/>
  <c r="E25" i="1"/>
  <c r="E24" i="1"/>
  <c r="E23" i="1"/>
  <c r="E22" i="1"/>
  <c r="E21" i="1"/>
  <c r="E20" i="1"/>
  <c r="E19" i="1"/>
  <c r="E18" i="1"/>
  <c r="G3" i="1"/>
  <c r="G4" i="1"/>
  <c r="G5" i="1"/>
  <c r="G6" i="1"/>
  <c r="G7" i="1"/>
  <c r="G8" i="1"/>
  <c r="G2" i="1"/>
  <c r="L7" i="1" s="1"/>
  <c r="E46" i="4" l="1"/>
  <c r="E30" i="4"/>
  <c r="E30" i="2"/>
  <c r="E46" i="2"/>
  <c r="E46" i="1"/>
  <c r="E30" i="1"/>
  <c r="E13" i="4"/>
  <c r="E12" i="4"/>
  <c r="E11" i="4"/>
  <c r="E10" i="4"/>
  <c r="E9" i="4"/>
  <c r="E8" i="4"/>
  <c r="E7" i="4"/>
  <c r="E5" i="4"/>
  <c r="E4" i="4"/>
  <c r="E3" i="4"/>
  <c r="E2" i="4"/>
  <c r="E13" i="3"/>
  <c r="E12" i="3"/>
  <c r="E11" i="3"/>
  <c r="E10" i="3"/>
  <c r="E9" i="3"/>
  <c r="E8" i="3"/>
  <c r="E7" i="3"/>
  <c r="E6" i="3"/>
  <c r="E5" i="3"/>
  <c r="E4" i="3"/>
  <c r="E3" i="3"/>
  <c r="E2" i="3"/>
  <c r="E14" i="3" s="1"/>
  <c r="E14" i="2"/>
  <c r="E13" i="2"/>
  <c r="E12" i="2"/>
  <c r="E11" i="2"/>
  <c r="E10" i="2"/>
  <c r="E9" i="2"/>
  <c r="E8" i="2"/>
  <c r="E7" i="2"/>
  <c r="E6" i="2"/>
  <c r="E5" i="2"/>
  <c r="E4" i="2"/>
  <c r="E3" i="2"/>
  <c r="E2" i="2"/>
  <c r="E13" i="1"/>
  <c r="E12" i="1"/>
  <c r="E11" i="1"/>
  <c r="E10" i="1"/>
  <c r="E9" i="1"/>
  <c r="E8" i="1"/>
  <c r="L9" i="1" s="1"/>
  <c r="E7" i="1"/>
  <c r="L8" i="1" s="1"/>
  <c r="E6" i="1"/>
  <c r="E5" i="1"/>
  <c r="E4" i="1"/>
  <c r="E3" i="1"/>
  <c r="E2" i="1"/>
  <c r="E14" i="4" l="1"/>
  <c r="E48" i="4" s="1"/>
  <c r="M9" i="1"/>
  <c r="M8" i="1"/>
  <c r="E48" i="2"/>
  <c r="E14" i="1"/>
  <c r="E48" i="1" s="1"/>
</calcChain>
</file>

<file path=xl/sharedStrings.xml><?xml version="1.0" encoding="utf-8"?>
<sst xmlns="http://schemas.openxmlformats.org/spreadsheetml/2006/main" count="409" uniqueCount="142">
  <si>
    <t>Type de coffre</t>
  </si>
  <si>
    <t>Niveaux</t>
  </si>
  <si>
    <t>Points</t>
  </si>
  <si>
    <t>Quantité achetée</t>
  </si>
  <si>
    <t>Total Points</t>
  </si>
  <si>
    <t>épique</t>
  </si>
  <si>
    <t>35</t>
  </si>
  <si>
    <t>30</t>
  </si>
  <si>
    <t>25</t>
  </si>
  <si>
    <t>20</t>
  </si>
  <si>
    <t>rare</t>
  </si>
  <si>
    <t>simple</t>
  </si>
  <si>
    <t>magique</t>
  </si>
  <si>
    <t>précieux</t>
  </si>
  <si>
    <t>or</t>
  </si>
  <si>
    <t>argent</t>
  </si>
  <si>
    <t>bronze</t>
  </si>
  <si>
    <t>Total général</t>
  </si>
  <si>
    <t>Truhentyp</t>
  </si>
  <si>
    <t>Wert (Einheiten)</t>
  </si>
  <si>
    <t>Punkte pro Einheit</t>
  </si>
  <si>
    <t>Gekaufte Menge</t>
  </si>
  <si>
    <t>Gesamtpunkte</t>
  </si>
  <si>
    <t>Episch</t>
  </si>
  <si>
    <t xml:space="preserve">Selten </t>
  </si>
  <si>
    <t>Einfach</t>
  </si>
  <si>
    <t>Magisch</t>
  </si>
  <si>
    <t>Kostbar</t>
  </si>
  <si>
    <t>Gold</t>
  </si>
  <si>
    <t>Silver</t>
  </si>
  <si>
    <t>Gesamt</t>
  </si>
  <si>
    <t>Тип сундука</t>
  </si>
  <si>
    <t>Значение (ед.)</t>
  </si>
  <si>
    <t>Очки за единицу</t>
  </si>
  <si>
    <t>Куплено</t>
  </si>
  <si>
    <t>Всего очков</t>
  </si>
  <si>
    <t>Эпически</t>
  </si>
  <si>
    <t xml:space="preserve">Редкий </t>
  </si>
  <si>
    <t>Простой</t>
  </si>
  <si>
    <t>Магический</t>
  </si>
  <si>
    <t>Драгоценный</t>
  </si>
  <si>
    <t>Золотой</t>
  </si>
  <si>
    <t>Серебряный</t>
  </si>
  <si>
    <t>Бронзовый</t>
  </si>
  <si>
    <t>Итого</t>
  </si>
  <si>
    <t>Chest Type</t>
  </si>
  <si>
    <t>Value (units)</t>
  </si>
  <si>
    <t>Points per unit</t>
  </si>
  <si>
    <t>Quantity</t>
  </si>
  <si>
    <t>épic</t>
  </si>
  <si>
    <t>magic</t>
  </si>
  <si>
    <t>précious</t>
  </si>
  <si>
    <t>Total huiles K</t>
  </si>
  <si>
    <t>Cléopatre Prix cryptes</t>
  </si>
  <si>
    <t>Stror Prix cryptes</t>
  </si>
  <si>
    <t>Total 3 captaines</t>
  </si>
  <si>
    <t>total cryptes epique</t>
  </si>
  <si>
    <t>total cryptes rare</t>
  </si>
  <si>
    <t>total cryptes simple</t>
  </si>
  <si>
    <t>K</t>
  </si>
  <si>
    <t>M</t>
  </si>
  <si>
    <t>всего масел K</t>
  </si>
  <si>
    <t>тотальные эпические масла</t>
  </si>
  <si>
    <t>всего редких масел</t>
  </si>
  <si>
    <t>простые общие масла</t>
  </si>
  <si>
    <t>всего 3 капитана</t>
  </si>
  <si>
    <t>Carterцены на криптовалюту</t>
  </si>
  <si>
    <t>Cléopatre цены на криптовалюту</t>
  </si>
  <si>
    <t>Stror цены на криптовалюту</t>
  </si>
  <si>
    <t>Carter crypt prices</t>
  </si>
  <si>
    <t>Cléopatre crypt prices</t>
  </si>
  <si>
    <t>Stror crypt prices</t>
  </si>
  <si>
    <t>total epic crypts</t>
  </si>
  <si>
    <t>total rare crypts</t>
  </si>
  <si>
    <t>total simple crypts</t>
  </si>
  <si>
    <t>total 3 captains</t>
  </si>
  <si>
    <t>Gesamtöl K</t>
  </si>
  <si>
    <t>Carter Price Krypten</t>
  </si>
  <si>
    <t>Cléopatre Price Krypten</t>
  </si>
  <si>
    <t>Stror Price Krypten</t>
  </si>
  <si>
    <t>insgesamt 3 Kapitäne</t>
  </si>
  <si>
    <t>totale epische Krypten</t>
  </si>
  <si>
    <t>insgesamt seltene Krypten</t>
  </si>
  <si>
    <t>insgesamt einfache Krypten</t>
  </si>
  <si>
    <t>Hallo, um es zu verwenden, ändere einfach die Werte in Spalte D (gekaufte Menge).</t>
  </si>
  <si>
    <t>Gib anschließend die Werte für jeden Kapitän ein. Erstelle dazu einfach epische, seltene oder einfache Krypten auf derselben Ebene wie die Zeile.</t>
  </si>
  <si>
    <t>Beispiel: episch 35 = A2 bis H2. Wir markieren Krypta 35 auf H2.</t>
  </si>
  <si>
    <t>Ich behalte meine aktuellen Werte für alle bei und ändere sie einfach.</t>
  </si>
  <si>
    <t>Ich bin für dich da, falls du Hilfe brauchst.</t>
  </si>
  <si>
    <t>Здравствуйте! Чтобы использовать его, просто измените значения в столбце D (количество приобретенных предметов).</t>
  </si>
  <si>
    <t>Затем введите значения для каждого капитана. Для этого просто создайте эпические, редкие или простые крипты на том же уровне, что и строка.</t>
  </si>
  <si>
    <t>Пример: эпическая 35 = A2 – H2. Мы отметим крипту 35 в H2.</t>
  </si>
  <si>
    <t>Я оставлю текущие значения для всех, просто измените их.</t>
  </si>
  <si>
    <t>Я здесь, если нужно.</t>
  </si>
  <si>
    <t>Hello, to use it, simply change the values ​​in column D (quantity purchased).</t>
  </si>
  <si>
    <t>Then enter the values ​​for each captain. To do this, simply create epic, rare, or simple crypts at the same level as the row.</t>
  </si>
  <si>
    <t>Example: epic 35 = A2 to H2. We'll mark crypt 35 on H2.</t>
  </si>
  <si>
    <t>I'll leave my current values ​​for all of them, just modify them.</t>
  </si>
  <si>
    <t>I'm here if needed.</t>
  </si>
  <si>
    <t xml:space="preserve">Bonjour,  pour utiliser changer juste les valeur dans la colone D (quantité achetée) </t>
  </si>
  <si>
    <t xml:space="preserve">Puis mettre les valeurs de chaque capitaine. Pöur cela il suffit de faire des cryptes épics, rare ou simple du niveau de la ligne. </t>
  </si>
  <si>
    <t>Exemple: epique 35 = A2 vers H2 . on marque la crypte 35 sur H2</t>
  </si>
  <si>
    <t>je laisse mes valeur actuelles pour tous, juste à modifier.</t>
  </si>
  <si>
    <t xml:space="preserve">Si besoin de je suis la. </t>
  </si>
  <si>
    <t>Cléopâtre</t>
  </si>
  <si>
    <t>Ramsès II</t>
  </si>
  <si>
    <t>Minamoto</t>
  </si>
  <si>
    <t>Wu Zetian</t>
  </si>
  <si>
    <t>Léonidas</t>
  </si>
  <si>
    <t>Alexandre</t>
  </si>
  <si>
    <t>Hercule</t>
  </si>
  <si>
    <t>Brunhild</t>
  </si>
  <si>
    <t>Amanitore</t>
  </si>
  <si>
    <t>Carter</t>
  </si>
  <si>
    <t>Aydae</t>
  </si>
  <si>
    <t>Logos</t>
  </si>
  <si>
    <t>Tengel</t>
  </si>
  <si>
    <t>Proscope</t>
  </si>
  <si>
    <t>Doria</t>
  </si>
  <si>
    <t>Stror</t>
  </si>
  <si>
    <t>Dustan</t>
  </si>
  <si>
    <t>Ingrid</t>
  </si>
  <si>
    <t>Brann</t>
  </si>
  <si>
    <t>Ye Ho-Sung</t>
  </si>
  <si>
    <t>Bernard</t>
  </si>
  <si>
    <t>Lucius</t>
  </si>
  <si>
    <t>Xi Guiying</t>
  </si>
  <si>
    <t>Sofia</t>
  </si>
  <si>
    <t>Prix Cryptes</t>
  </si>
  <si>
    <t>Price Krypten</t>
  </si>
  <si>
    <t>цены на криптовалюту</t>
  </si>
  <si>
    <t>crypt prices</t>
  </si>
  <si>
    <t>Added a drop-down menu to select the captain</t>
  </si>
  <si>
    <t>Modified errors in the cost in M ​​of the overall price</t>
  </si>
  <si>
    <t>Добавлено выпадающее меню для выбора капитана.</t>
  </si>
  <si>
    <t>Исправлены ошибки в стоимости в млн. руб. общей цены.</t>
  </si>
  <si>
    <t>Ein Dropdown-Menü zur Auswahl des Kapitäns wurde hinzugefügt.</t>
  </si>
  <si>
    <t>Fehler bei den Kosten in M ​​des Gesamtpreises wurden korrigiert.</t>
  </si>
  <si>
    <t>Ajouter d'un menu déroulant pour choisir le capitaine</t>
  </si>
  <si>
    <t>Modifications des erreurs sur le cout en M du prix global</t>
  </si>
  <si>
    <t>total chest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</si>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</sst>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623D2C"/>
      <name val="Segoe UI"/>
      <family val="2"/>
    </font>
    <font>
      <sz val="12"/>
      <color rgb="FF623D2C"/>
      <name val="Segoe UI"/>
      <family val="2"/>
    </font>
    <font>
      <sz val="11"/>
      <color rgb="FFC0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b/>
      <sz val="11"/>
      <color theme="6" tint="0.5999938962981048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742932"/>
      </left>
      <right style="thin">
        <color rgb="FF742932"/>
      </right>
      <top style="thin">
        <color rgb="FF742932"/>
      </top>
      <bottom style="thin">
        <color rgb="FF742932"/>
      </bottom>
      <diagonal/>
    </border>
    <border>
      <left style="thin">
        <color rgb="FF742932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742932"/>
      </right>
      <top style="thin">
        <color rgb="FFD9D9D9"/>
      </top>
      <bottom style="thin">
        <color rgb="FFD9D9D9"/>
      </bottom>
      <diagonal/>
    </border>
    <border>
      <left style="thin">
        <color rgb="FF742932"/>
      </left>
      <right style="thin">
        <color rgb="FFD9D9D9"/>
      </right>
      <top style="thin">
        <color rgb="FFD9D9D9"/>
      </top>
      <bottom style="thin">
        <color rgb="FF74293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742932"/>
      </bottom>
      <diagonal/>
    </border>
    <border>
      <left style="thin">
        <color rgb="FFD9D9D9"/>
      </left>
      <right style="thin">
        <color rgb="FF742932"/>
      </right>
      <top style="thin">
        <color rgb="FFD9D9D9"/>
      </top>
      <bottom style="thin">
        <color rgb="FF742932"/>
      </bottom>
      <diagonal/>
    </border>
    <border>
      <left/>
      <right/>
      <top/>
      <bottom style="thin">
        <color rgb="FF742932"/>
      </bottom>
      <diagonal/>
    </border>
    <border>
      <left/>
      <right style="thin">
        <color rgb="FFD9D9D9"/>
      </right>
      <top/>
      <bottom style="thin">
        <color rgb="FF74293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42932"/>
      </left>
      <right style="thin">
        <color rgb="FF742932"/>
      </right>
      <top style="thin">
        <color rgb="FF742932"/>
      </top>
      <bottom/>
      <diagonal/>
    </border>
    <border>
      <left style="thick">
        <color rgb="FFD9D9D9"/>
      </left>
      <right style="thick">
        <color rgb="FFD9D9D9"/>
      </right>
      <top style="thick">
        <color rgb="FFD9D9D9"/>
      </top>
      <bottom style="thick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742932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742932"/>
      </bottom>
      <diagonal/>
    </border>
    <border>
      <left style="thick">
        <color rgb="FFD9D9D9"/>
      </left>
      <right style="thick">
        <color rgb="FFD9D9D9"/>
      </right>
      <top style="thin">
        <color rgb="FFD9D9D9"/>
      </top>
      <bottom style="thick">
        <color rgb="FFD9D9D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8" fillId="2" borderId="0" xfId="0" applyFont="1" applyFill="1"/>
    <xf numFmtId="0" fontId="7" fillId="2" borderId="0" xfId="0" applyFont="1" applyFill="1"/>
    <xf numFmtId="0" fontId="7" fillId="3" borderId="0" xfId="0" applyFont="1" applyFill="1"/>
    <xf numFmtId="0" fontId="7" fillId="4" borderId="0" xfId="0" applyFont="1" applyFill="1"/>
    <xf numFmtId="0" fontId="2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0" borderId="0" xfId="0" applyFont="1"/>
    <xf numFmtId="0" fontId="7" fillId="0" borderId="0" xfId="0" applyFont="1"/>
    <xf numFmtId="0" fontId="0" fillId="5" borderId="0" xfId="0" applyFill="1"/>
    <xf numFmtId="0" fontId="11" fillId="5" borderId="0" xfId="0" applyFont="1" applyFill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 indent="1"/>
    </xf>
    <xf numFmtId="0" fontId="12" fillId="5" borderId="1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4" fillId="0" borderId="12" xfId="0" applyFont="1" applyBorder="1" applyAlignment="1">
      <alignment horizontal="center" vertical="top"/>
    </xf>
    <xf numFmtId="0" fontId="0" fillId="0" borderId="3" xfId="0" applyBorder="1"/>
    <xf numFmtId="0" fontId="5" fillId="0" borderId="1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/>
    <xf numFmtId="0" fontId="1" fillId="0" borderId="0" xfId="0" applyFont="1"/>
    <xf numFmtId="0" fontId="15" fillId="0" borderId="12" xfId="0" applyFont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8" xfId="0" applyFont="1" applyFill="1" applyBorder="1"/>
  </cellXfs>
  <cellStyles count="1">
    <cellStyle name="Normal" xfId="0" builtinId="0"/>
  </cellStyles>
  <dxfs count="2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/>
        <horizontal style="thin">
          <color rgb="FFD9D9D9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B3642"/>
          <bgColor rgb="FF9B3642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B3642"/>
          <bgColor rgb="FF9B3642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B3642"/>
          <bgColor rgb="FF9B3642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B3642"/>
          <bgColor rgb="FF9B3642"/>
        </patternFill>
      </fill>
    </dxf>
  </dxfs>
  <tableStyles count="4">
    <tableStyle name="cryptes en Francais-style" pivot="0" count="3" xr9:uid="{00000000-0011-0000-FFFF-FFFF00000000}">
      <tableStyleElement type="headerRow" dxfId="24"/>
      <tableStyleElement type="firstRowStripe" dxfId="23"/>
      <tableStyleElement type="secondRowStripe" dxfId="22"/>
    </tableStyle>
    <tableStyle name="DE - Deutsch-style" pivot="0" count="3" xr9:uid="{00000000-0011-0000-FFFF-FFFF01000000}">
      <tableStyleElement type="headerRow" dxfId="21"/>
      <tableStyleElement type="firstRowStripe" dxfId="20"/>
      <tableStyleElement type="secondRowStripe" dxfId="19"/>
    </tableStyle>
    <tableStyle name="RU - Русский-style" pivot="0" count="3" xr9:uid="{00000000-0011-0000-FFFF-FFFF02000000}">
      <tableStyleElement type="headerRow" dxfId="18"/>
      <tableStyleElement type="firstRowStripe" dxfId="17"/>
      <tableStyleElement type="secondRowStripe" dxfId="16"/>
    </tableStyle>
    <tableStyle name="EN - English-style" pivot="0" count="3" xr9:uid="{00000000-0011-0000-FFFF-FFFF03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E14">
  <tableColumns count="5">
    <tableColumn id="1" xr3:uid="{00000000-0010-0000-0000-000001000000}" name="Type de coffre"/>
    <tableColumn id="2" xr3:uid="{00000000-0010-0000-0000-000002000000}" name="Niveaux"/>
    <tableColumn id="3" xr3:uid="{00000000-0010-0000-0000-000003000000}" name="Points"/>
    <tableColumn id="4" xr3:uid="{00000000-0010-0000-0000-000004000000}" name="Quantité achetée" dataDxfId="12"/>
    <tableColumn id="5" xr3:uid="{00000000-0010-0000-0000-000005000000}" name="Total Points"/>
  </tableColumns>
  <tableStyleInfo name="cryptes en Francai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92F709-F7B2-48D6-AAE8-AD586150422F}" name="Tableau16" displayName="Tableau16" ref="A17:E30">
  <tableColumns count="5">
    <tableColumn id="1" xr3:uid="{A2BB1F46-B276-4204-B0DF-AABB386BEE54}" name="Type de coffre"/>
    <tableColumn id="2" xr3:uid="{9C0F0B83-E245-4F7A-998A-D4DEA92044B1}" name="Niveaux"/>
    <tableColumn id="3" xr3:uid="{3F6A194F-77DB-4281-9402-2ADD259D62A4}" name="Points"/>
    <tableColumn id="4" xr3:uid="{D7C74194-79E0-49AA-8053-9762631A190C}" name="Quantité achetée"/>
    <tableColumn id="5" xr3:uid="{498C9535-6B6E-4972-B009-056BCB2A99A4}" name="Total Points"/>
  </tableColumns>
  <tableStyleInfo name="cryptes en Francai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82EAF8-C62A-43C7-8724-4EB4DF4BAD3F}" name="Tableau17" displayName="Tableau17" ref="A33:E46">
  <tableColumns count="5">
    <tableColumn id="1" xr3:uid="{911C9EA2-75D1-4E0B-A990-450D3350EA6D}" name="Type de coffre"/>
    <tableColumn id="2" xr3:uid="{8CC95B5A-5062-4F1F-A9D2-E739C4A761EF}" name="Niveaux"/>
    <tableColumn id="3" xr3:uid="{80F72E55-588D-4B8F-9346-344EA4BB923F}" name="Points"/>
    <tableColumn id="4" xr3:uid="{7002980E-A89D-460D-9FBC-DCB5C58365E3}" name="Quantité achetée"/>
    <tableColumn id="5" xr3:uid="{6F3A4045-59DB-45B8-9C9B-96B546775D84}" name="Total Points"/>
  </tableColumns>
  <tableStyleInfo name="cryptes en Francai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4" displayName="Tableau4" ref="A1:E14">
  <tableColumns count="5">
    <tableColumn id="1" xr3:uid="{00000000-0010-0000-0100-000001000000}" name="Truhentyp"/>
    <tableColumn id="2" xr3:uid="{00000000-0010-0000-0100-000002000000}" name="Wert (Einheiten)"/>
    <tableColumn id="3" xr3:uid="{00000000-0010-0000-0100-000003000000}" name="Punkte pro Einheit"/>
    <tableColumn id="4" xr3:uid="{00000000-0010-0000-0100-000004000000}" name="Gekaufte Menge"/>
    <tableColumn id="5" xr3:uid="{00000000-0010-0000-0100-000005000000}" name="Gesamtpunkte"/>
  </tableColumns>
  <tableStyleInfo name="DE - Deutsch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B306424-5C09-4941-9119-8F13DB0DC1E7}" name="Tableau48" displayName="Tableau48" ref="A17:E30">
  <tableColumns count="5">
    <tableColumn id="1" xr3:uid="{EB89DDBC-8392-433F-AC60-6D0DDC1D198D}" name="Truhentyp"/>
    <tableColumn id="2" xr3:uid="{B82EDE1C-47AC-4B7D-BA59-BF96AA3FC9FD}" name="Wert (Einheiten)"/>
    <tableColumn id="3" xr3:uid="{28BD14F3-0B8E-4F51-8B5D-9484DED82A17}" name="Punkte pro Einheit"/>
    <tableColumn id="4" xr3:uid="{70B69CB2-D131-4A1F-8EDA-371FF9D94B2E}" name="Gekaufte Menge"/>
    <tableColumn id="5" xr3:uid="{5AFB5D70-C3AC-4970-BDDE-CCE57AC1F3FE}" name="Gesamtpunkte"/>
  </tableColumns>
  <tableStyleInfo name="DE - Deutsch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30EA973-0CBA-4233-8F24-DCF66AEDE14D}" name="Tableau49" displayName="Tableau49" ref="A33:E46">
  <tableColumns count="5">
    <tableColumn id="1" xr3:uid="{E0CFC029-B930-4A52-A383-7DF6E0057238}" name="Truhentyp"/>
    <tableColumn id="2" xr3:uid="{BEDDF2F2-40BE-4DE7-A4E7-A9DE2A2BFC95}" name="Wert (Einheiten)"/>
    <tableColumn id="3" xr3:uid="{CD18DEA9-F476-41EB-8346-E1FC8BF67991}" name="Punkte pro Einheit"/>
    <tableColumn id="4" xr3:uid="{E2049FB7-A1DD-4F92-8C8C-F971C2172855}" name="Gekaufte Menge"/>
    <tableColumn id="5" xr3:uid="{70289DF8-A0C0-4925-AEDA-310D7B8DEFD6}" name="Gesamtpunkte"/>
  </tableColumns>
  <tableStyleInfo name="DE - Deutsch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2" displayName="Tableau2" ref="A1:E14">
  <tableColumns count="5">
    <tableColumn id="1" xr3:uid="{00000000-0010-0000-0200-000001000000}" name="Тип сундука"/>
    <tableColumn id="2" xr3:uid="{00000000-0010-0000-0200-000002000000}" name="Значение (ед.)"/>
    <tableColumn id="3" xr3:uid="{00000000-0010-0000-0200-000003000000}" name="Очки за единицу"/>
    <tableColumn id="4" xr3:uid="{00000000-0010-0000-0200-000004000000}" name="Куплено"/>
    <tableColumn id="5" xr3:uid="{00000000-0010-0000-0200-000005000000}" name="Всего очков"/>
  </tableColumns>
  <tableStyleInfo name="RU - Русский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D83022-3B0D-4DB2-94E8-4692161A14D8}" name="Tableau210" displayName="Tableau210" ref="A17:E30">
  <tableColumns count="5">
    <tableColumn id="1" xr3:uid="{7D3611CF-933C-467B-BAC4-38B0D46D98E6}" name="Тип сундука"/>
    <tableColumn id="2" xr3:uid="{305937E1-48AF-4A7F-8BF0-6C44A9361C3F}" name="Значение (ед.)"/>
    <tableColumn id="3" xr3:uid="{06B720F3-0A33-495D-BA52-B9FDCAE4081A}" name="Очки за единицу"/>
    <tableColumn id="4" xr3:uid="{27ECDCAF-6CE2-439F-8042-09AA1613C449}" name="Куплено"/>
    <tableColumn id="5" xr3:uid="{BC68C864-A9B8-48B6-A160-D06B0069C98F}" name="Всего очков"/>
  </tableColumns>
  <tableStyleInfo name="RU - Русский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23FDCED-A2B3-4E22-82CE-904EE6F9034A}" name="Tableau211" displayName="Tableau211" ref="A33:E46">
  <tableColumns count="5">
    <tableColumn id="1" xr3:uid="{5BD0BF9A-6896-4E8D-B109-AFCB3B175FC7}" name="Тип сундука"/>
    <tableColumn id="2" xr3:uid="{AC7E5B53-80FC-4F73-A0FD-725296C75727}" name="Значение (ед.)"/>
    <tableColumn id="3" xr3:uid="{84322B04-C934-4D82-813C-62EF38EE9181}" name="Очки за единицу"/>
    <tableColumn id="4" xr3:uid="{3B46207E-1593-4FCE-ADA0-B102C56DBC35}" name="Куплено"/>
    <tableColumn id="5" xr3:uid="{9523B575-837C-48B3-A2A2-1666115F204F}" name="Всего очков"/>
  </tableColumns>
  <tableStyleInfo name="RU - Русский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3" displayName="Tableau3" ref="A1:E14">
  <tableColumns count="5">
    <tableColumn id="1" xr3:uid="{00000000-0010-0000-0300-000001000000}" name="Chest Type" dataDxfId="2"/>
    <tableColumn id="2" xr3:uid="{00000000-0010-0000-0300-000002000000}" name="Value (units)" dataDxfId="5"/>
    <tableColumn id="3" xr3:uid="{00000000-0010-0000-0300-000003000000}" name="Points per unit" dataDxfId="8"/>
    <tableColumn id="4" xr3:uid="{00000000-0010-0000-0300-000004000000}" name="Quantity" dataDxfId="11"/>
    <tableColumn id="5" xr3:uid="{00000000-0010-0000-0300-000005000000}" name="Total Points"/>
  </tableColumns>
  <tableStyleInfo name="EN - English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4FF543-7A17-4E26-9CB8-9158AACA8DD7}" name="Tableau312" displayName="Tableau312" ref="A17:E30">
  <tableColumns count="5">
    <tableColumn id="1" xr3:uid="{AB3AD998-4E06-422C-B7D4-698A523BBCF2}" name="Chest Type" dataDxfId="1"/>
    <tableColumn id="2" xr3:uid="{2D50EF9C-A126-4D99-BF6B-29040A4609FB}" name="Value (units)" dataDxfId="4"/>
    <tableColumn id="3" xr3:uid="{03718954-213B-4A33-96A1-CF9789C5A7D7}" name="Points per unit" dataDxfId="7"/>
    <tableColumn id="4" xr3:uid="{52A2346D-6EEC-4C8C-A710-7752309EDBEA}" name="Quantity" dataDxfId="10"/>
    <tableColumn id="5" xr3:uid="{D278B511-9198-4554-A4A2-AB11E0500169}" name="Total Points"/>
  </tableColumns>
  <tableStyleInfo name="EN - English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24E13B8-FD57-44DD-954C-82E56BFE199D}" name="Tableau313" displayName="Tableau313" ref="A33:E46">
  <tableColumns count="5">
    <tableColumn id="1" xr3:uid="{226CC3C1-9740-4623-A726-2F3B3DE6DBA8}" name="Chest Type" dataDxfId="0"/>
    <tableColumn id="2" xr3:uid="{81477B12-5A80-4285-A0FF-1AFFD3A48C39}" name="Value (units)" dataDxfId="3"/>
    <tableColumn id="3" xr3:uid="{457DD967-F652-49E9-9F35-2A67C355BFC3}" name="Points per unit" dataDxfId="6"/>
    <tableColumn id="4" xr3:uid="{B16EF6C8-E8BC-42A1-BBE2-7B9D2899397D}" name="Quantity" dataDxfId="9"/>
    <tableColumn id="5" xr3:uid="{01593C5B-1E5E-450F-85A6-7D9F1A494BBE}" name="Total Points"/>
  </tableColumns>
  <tableStyleInfo name="EN - English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workbookViewId="0">
      <pane ySplit="1" topLeftCell="A2" activePane="bottomLeft" state="frozen"/>
      <selection pane="bottomLeft" activeCell="D24" sqref="D24"/>
    </sheetView>
  </sheetViews>
  <sheetFormatPr baseColWidth="10" defaultColWidth="14.453125" defaultRowHeight="15" customHeight="1" x14ac:dyDescent="0.35"/>
  <cols>
    <col min="1" max="1" width="18.54296875" customWidth="1"/>
    <col min="2" max="2" width="13.54296875" customWidth="1"/>
    <col min="3" max="3" width="16" customWidth="1"/>
    <col min="4" max="4" width="21.26953125" customWidth="1"/>
    <col min="5" max="5" width="21.08984375" customWidth="1"/>
    <col min="6" max="6" width="8.7265625" customWidth="1"/>
    <col min="7" max="7" width="12.26953125" customWidth="1"/>
    <col min="8" max="8" width="19.453125" customWidth="1"/>
    <col min="9" max="9" width="20.81640625" customWidth="1"/>
    <col min="10" max="26" width="8.7265625" customWidth="1"/>
  </cols>
  <sheetData>
    <row r="1" spans="1:24" ht="14.25" customHeight="1" x14ac:dyDescent="0.35">
      <c r="A1" s="1" t="s">
        <v>0</v>
      </c>
      <c r="B1" s="2" t="s">
        <v>1</v>
      </c>
      <c r="C1" s="2" t="s">
        <v>2</v>
      </c>
      <c r="D1" s="33" t="s">
        <v>3</v>
      </c>
      <c r="E1" s="3" t="s">
        <v>4</v>
      </c>
      <c r="G1" s="23" t="s">
        <v>52</v>
      </c>
      <c r="H1" s="22" t="s">
        <v>113</v>
      </c>
      <c r="I1" s="16"/>
    </row>
    <row r="2" spans="1:24" ht="14.25" customHeight="1" x14ac:dyDescent="0.35">
      <c r="A2" s="4" t="s">
        <v>5</v>
      </c>
      <c r="B2" s="5" t="s">
        <v>6</v>
      </c>
      <c r="C2" s="5">
        <v>15</v>
      </c>
      <c r="D2" s="34"/>
      <c r="E2" s="6">
        <f t="shared" ref="E2:E13" si="0">C2*D2</f>
        <v>0</v>
      </c>
      <c r="G2" s="13">
        <f>D2*$H$2</f>
        <v>0</v>
      </c>
      <c r="H2" s="12">
        <v>38.1</v>
      </c>
    </row>
    <row r="3" spans="1:24" ht="14.25" customHeight="1" x14ac:dyDescent="0.35">
      <c r="A3" s="4" t="s">
        <v>5</v>
      </c>
      <c r="B3" s="5" t="s">
        <v>7</v>
      </c>
      <c r="C3" s="5">
        <v>10</v>
      </c>
      <c r="D3" s="34"/>
      <c r="E3" s="6">
        <f t="shared" si="0"/>
        <v>0</v>
      </c>
      <c r="G3" s="13">
        <f>D3*$H$3</f>
        <v>0</v>
      </c>
      <c r="H3" s="12">
        <v>17.899999999999999</v>
      </c>
    </row>
    <row r="4" spans="1:24" ht="14.25" customHeight="1" x14ac:dyDescent="0.35">
      <c r="A4" s="4" t="s">
        <v>5</v>
      </c>
      <c r="B4" s="5" t="s">
        <v>8</v>
      </c>
      <c r="C4" s="5">
        <v>7</v>
      </c>
      <c r="D4" s="34"/>
      <c r="E4" s="6">
        <f t="shared" si="0"/>
        <v>0</v>
      </c>
      <c r="G4" s="13">
        <f>D4*$H$4</f>
        <v>0</v>
      </c>
      <c r="H4" s="12">
        <v>8.73</v>
      </c>
    </row>
    <row r="5" spans="1:24" ht="14.25" customHeight="1" x14ac:dyDescent="0.35">
      <c r="A5" s="4" t="s">
        <v>5</v>
      </c>
      <c r="B5" s="5" t="s">
        <v>9</v>
      </c>
      <c r="C5" s="5">
        <v>4</v>
      </c>
      <c r="D5" s="34"/>
      <c r="E5" s="6">
        <f t="shared" si="0"/>
        <v>0</v>
      </c>
      <c r="G5" s="13">
        <f>D5*$H$5</f>
        <v>0</v>
      </c>
      <c r="H5" s="12">
        <v>3.8</v>
      </c>
      <c r="L5" s="21" t="s">
        <v>59</v>
      </c>
      <c r="M5" s="21" t="s">
        <v>60</v>
      </c>
    </row>
    <row r="6" spans="1:24" ht="14.25" customHeight="1" x14ac:dyDescent="0.35">
      <c r="A6" s="4" t="s">
        <v>10</v>
      </c>
      <c r="B6" s="5" t="s">
        <v>7</v>
      </c>
      <c r="C6" s="5">
        <v>10</v>
      </c>
      <c r="D6" s="34"/>
      <c r="E6" s="6">
        <f t="shared" si="0"/>
        <v>0</v>
      </c>
      <c r="G6" s="13">
        <f>D6*$H$6</f>
        <v>0</v>
      </c>
      <c r="H6" s="12">
        <v>26.8</v>
      </c>
    </row>
    <row r="7" spans="1:24" ht="14.25" customHeight="1" x14ac:dyDescent="0.35">
      <c r="A7" s="4" t="s">
        <v>10</v>
      </c>
      <c r="B7" s="5" t="s">
        <v>8</v>
      </c>
      <c r="C7" s="5">
        <v>7</v>
      </c>
      <c r="D7" s="34"/>
      <c r="E7" s="6">
        <f t="shared" si="0"/>
        <v>0</v>
      </c>
      <c r="G7" s="13">
        <f>D7*$H$7</f>
        <v>0</v>
      </c>
      <c r="H7" s="12">
        <v>10</v>
      </c>
      <c r="J7" s="18" t="s">
        <v>56</v>
      </c>
      <c r="K7" s="18"/>
      <c r="L7">
        <f>SUM(G2,G3,G4,G5,G18,G19,G20,G21,G34,G35,G36,G37)</f>
        <v>0</v>
      </c>
      <c r="M7" s="16">
        <f>D650</f>
        <v>0</v>
      </c>
    </row>
    <row r="8" spans="1:24" ht="14.25" customHeight="1" x14ac:dyDescent="0.35">
      <c r="A8" s="4" t="s">
        <v>11</v>
      </c>
      <c r="B8" s="5" t="s">
        <v>8</v>
      </c>
      <c r="C8" s="5">
        <v>3</v>
      </c>
      <c r="D8" s="34"/>
      <c r="E8" s="6">
        <f t="shared" si="0"/>
        <v>0</v>
      </c>
      <c r="G8" s="13">
        <f>D8*$H$8</f>
        <v>0</v>
      </c>
      <c r="H8" s="12">
        <v>15.1</v>
      </c>
      <c r="J8" s="19" t="s">
        <v>57</v>
      </c>
      <c r="K8" s="19"/>
      <c r="L8" s="16">
        <f>SUM(E6+E7+E22+E23+E38+E39)</f>
        <v>0</v>
      </c>
      <c r="M8" s="16">
        <f>SUM(L8/1000)</f>
        <v>0</v>
      </c>
    </row>
    <row r="9" spans="1:24" ht="14.25" customHeight="1" x14ac:dyDescent="0.35">
      <c r="A9" s="4" t="s">
        <v>12</v>
      </c>
      <c r="C9" s="5">
        <v>25</v>
      </c>
      <c r="D9" s="34"/>
      <c r="E9" s="6">
        <f t="shared" si="0"/>
        <v>0</v>
      </c>
      <c r="J9" s="20" t="s">
        <v>58</v>
      </c>
      <c r="K9" s="20"/>
      <c r="L9">
        <f>SUM(E8+E24+E40)</f>
        <v>0</v>
      </c>
      <c r="M9" s="16">
        <f>SUM(L9/1000)</f>
        <v>0</v>
      </c>
    </row>
    <row r="10" spans="1:24" ht="14.25" customHeight="1" x14ac:dyDescent="0.35">
      <c r="A10" s="4" t="s">
        <v>13</v>
      </c>
      <c r="C10" s="5">
        <v>10</v>
      </c>
      <c r="D10" s="34"/>
      <c r="E10" s="6">
        <f t="shared" si="0"/>
        <v>0</v>
      </c>
    </row>
    <row r="11" spans="1:24" ht="14.25" customHeight="1" x14ac:dyDescent="0.35">
      <c r="A11" s="4" t="s">
        <v>14</v>
      </c>
      <c r="C11" s="5">
        <v>5</v>
      </c>
      <c r="D11" s="34"/>
      <c r="E11" s="6">
        <f t="shared" si="0"/>
        <v>0</v>
      </c>
    </row>
    <row r="12" spans="1:24" ht="14.25" customHeight="1" x14ac:dyDescent="0.35">
      <c r="A12" s="4" t="s">
        <v>15</v>
      </c>
      <c r="C12" s="5">
        <v>2</v>
      </c>
      <c r="D12" s="34"/>
      <c r="E12" s="6">
        <f t="shared" si="0"/>
        <v>0</v>
      </c>
    </row>
    <row r="13" spans="1:24" ht="14.25" customHeight="1" x14ac:dyDescent="0.35">
      <c r="A13" s="4" t="s">
        <v>16</v>
      </c>
      <c r="C13" s="5">
        <v>1</v>
      </c>
      <c r="D13" s="34"/>
      <c r="E13" s="6">
        <f t="shared" si="0"/>
        <v>0</v>
      </c>
    </row>
    <row r="14" spans="1:24" ht="14.25" customHeight="1" x14ac:dyDescent="0.35">
      <c r="A14" s="7"/>
      <c r="B14" s="14"/>
      <c r="C14" s="8"/>
      <c r="D14" s="5" t="s">
        <v>17</v>
      </c>
      <c r="E14" s="9">
        <f>SUM(E2:E13)</f>
        <v>0</v>
      </c>
      <c r="L14" s="25" t="s">
        <v>99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4.25" customHeight="1" x14ac:dyDescent="0.35">
      <c r="A15" s="10"/>
      <c r="B15" s="10"/>
      <c r="C15" s="10"/>
      <c r="D15" s="10"/>
      <c r="E15" s="10"/>
      <c r="L15" s="25" t="s">
        <v>100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14.25" customHeight="1" x14ac:dyDescent="0.35">
      <c r="A16" s="11"/>
      <c r="H16" s="30" t="s">
        <v>128</v>
      </c>
      <c r="L16" s="25" t="s">
        <v>101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14.25" customHeight="1" x14ac:dyDescent="0.35">
      <c r="A17" s="1" t="s">
        <v>0</v>
      </c>
      <c r="B17" s="2" t="s">
        <v>1</v>
      </c>
      <c r="C17" s="2" t="s">
        <v>2</v>
      </c>
      <c r="D17" s="2" t="s">
        <v>3</v>
      </c>
      <c r="E17" s="3" t="s">
        <v>4</v>
      </c>
      <c r="G17" s="23" t="s">
        <v>52</v>
      </c>
      <c r="H17" s="22" t="s">
        <v>53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14.25" customHeight="1" x14ac:dyDescent="0.35">
      <c r="A18" s="4" t="s">
        <v>5</v>
      </c>
      <c r="B18" s="5" t="s">
        <v>6</v>
      </c>
      <c r="C18" s="5">
        <v>15</v>
      </c>
      <c r="E18" s="6">
        <f t="shared" ref="E18:E29" si="1">C18*D18</f>
        <v>0</v>
      </c>
      <c r="G18" s="13">
        <f>D18*$H$18</f>
        <v>0</v>
      </c>
      <c r="H18" s="12">
        <v>0</v>
      </c>
      <c r="L18" s="25" t="s">
        <v>102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14.25" customHeight="1" x14ac:dyDescent="0.35">
      <c r="A19" s="4" t="s">
        <v>5</v>
      </c>
      <c r="B19" s="5" t="s">
        <v>7</v>
      </c>
      <c r="C19" s="5">
        <v>10</v>
      </c>
      <c r="E19" s="6">
        <f t="shared" si="1"/>
        <v>0</v>
      </c>
      <c r="G19" s="13">
        <f>D19*$H$19</f>
        <v>0</v>
      </c>
      <c r="H19" s="12">
        <v>31.3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14.25" customHeight="1" x14ac:dyDescent="0.35">
      <c r="A20" s="4" t="s">
        <v>5</v>
      </c>
      <c r="B20" s="5" t="s">
        <v>8</v>
      </c>
      <c r="C20" s="5">
        <v>7</v>
      </c>
      <c r="E20" s="6">
        <f t="shared" si="1"/>
        <v>0</v>
      </c>
      <c r="G20" s="13">
        <f>D20*$H$20</f>
        <v>0</v>
      </c>
      <c r="H20" s="12">
        <v>14.5</v>
      </c>
      <c r="L20" s="25" t="s">
        <v>103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14.25" customHeight="1" x14ac:dyDescent="0.35">
      <c r="A21" s="4" t="s">
        <v>5</v>
      </c>
      <c r="B21" s="5" t="s">
        <v>9</v>
      </c>
      <c r="C21" s="5">
        <v>4</v>
      </c>
      <c r="E21" s="6">
        <f t="shared" si="1"/>
        <v>0</v>
      </c>
      <c r="G21" s="13">
        <f>D21*$H$21</f>
        <v>0</v>
      </c>
      <c r="H21" s="12">
        <v>5.71</v>
      </c>
    </row>
    <row r="22" spans="1:24" ht="14.25" customHeight="1" x14ac:dyDescent="0.35">
      <c r="A22" s="4" t="s">
        <v>10</v>
      </c>
      <c r="B22" s="5" t="s">
        <v>7</v>
      </c>
      <c r="C22" s="5">
        <v>10</v>
      </c>
      <c r="E22" s="6">
        <f t="shared" si="1"/>
        <v>0</v>
      </c>
      <c r="G22" s="13">
        <f>D22*$H$22</f>
        <v>0</v>
      </c>
      <c r="H22" s="12">
        <v>0</v>
      </c>
    </row>
    <row r="23" spans="1:24" ht="14.25" customHeight="1" x14ac:dyDescent="0.35">
      <c r="A23" s="4" t="s">
        <v>10</v>
      </c>
      <c r="B23" s="5" t="s">
        <v>8</v>
      </c>
      <c r="C23" s="5">
        <v>7</v>
      </c>
      <c r="E23" s="6">
        <f t="shared" si="1"/>
        <v>0</v>
      </c>
      <c r="G23" s="13">
        <f>D23*$H$23</f>
        <v>0</v>
      </c>
      <c r="H23" s="12">
        <v>20.100000000000001</v>
      </c>
      <c r="L23" s="32" t="s">
        <v>138</v>
      </c>
      <c r="M23" s="32"/>
      <c r="N23" s="32"/>
      <c r="O23" s="32"/>
      <c r="P23" s="32"/>
      <c r="Q23" s="32"/>
    </row>
    <row r="24" spans="1:24" ht="14.25" customHeight="1" x14ac:dyDescent="0.35">
      <c r="A24" s="4" t="s">
        <v>11</v>
      </c>
      <c r="B24" s="5" t="s">
        <v>8</v>
      </c>
      <c r="C24" s="5">
        <v>3</v>
      </c>
      <c r="E24" s="6">
        <f t="shared" si="1"/>
        <v>0</v>
      </c>
      <c r="G24" s="13">
        <f>D24*$H$24</f>
        <v>0</v>
      </c>
      <c r="H24" s="12">
        <v>30.2</v>
      </c>
      <c r="L24" s="32" t="s">
        <v>139</v>
      </c>
      <c r="M24" s="32"/>
      <c r="N24" s="32"/>
      <c r="O24" s="32"/>
      <c r="P24" s="32"/>
      <c r="Q24" s="32"/>
    </row>
    <row r="25" spans="1:24" ht="14.25" customHeight="1" x14ac:dyDescent="0.35">
      <c r="A25" s="4" t="s">
        <v>12</v>
      </c>
      <c r="C25" s="5">
        <v>25</v>
      </c>
      <c r="E25" s="6">
        <f t="shared" si="1"/>
        <v>0</v>
      </c>
    </row>
    <row r="26" spans="1:24" ht="14.25" customHeight="1" x14ac:dyDescent="0.35">
      <c r="A26" s="4" t="s">
        <v>13</v>
      </c>
      <c r="C26" s="5">
        <v>10</v>
      </c>
      <c r="E26" s="6">
        <f t="shared" si="1"/>
        <v>0</v>
      </c>
    </row>
    <row r="27" spans="1:24" ht="14.25" customHeight="1" x14ac:dyDescent="0.35">
      <c r="A27" s="4" t="s">
        <v>14</v>
      </c>
      <c r="C27" s="5">
        <v>5</v>
      </c>
      <c r="E27" s="6">
        <f t="shared" si="1"/>
        <v>0</v>
      </c>
    </row>
    <row r="28" spans="1:24" ht="14.25" customHeight="1" x14ac:dyDescent="0.35">
      <c r="A28" s="4" t="s">
        <v>15</v>
      </c>
      <c r="C28" s="5">
        <v>2</v>
      </c>
      <c r="E28" s="6">
        <f t="shared" si="1"/>
        <v>0</v>
      </c>
    </row>
    <row r="29" spans="1:24" ht="14.25" customHeight="1" x14ac:dyDescent="0.35">
      <c r="A29" s="4" t="s">
        <v>16</v>
      </c>
      <c r="C29" s="5">
        <v>1</v>
      </c>
      <c r="E29" s="6">
        <f t="shared" si="1"/>
        <v>0</v>
      </c>
    </row>
    <row r="30" spans="1:24" ht="14.25" customHeight="1" x14ac:dyDescent="0.35">
      <c r="A30" s="7"/>
      <c r="B30" s="14"/>
      <c r="C30" s="8"/>
      <c r="D30" s="8" t="s">
        <v>17</v>
      </c>
      <c r="E30" s="9">
        <f>SUM(E18:E29)</f>
        <v>0</v>
      </c>
    </row>
    <row r="31" spans="1:24" ht="14.25" customHeight="1" x14ac:dyDescent="0.35">
      <c r="A31" s="11"/>
    </row>
    <row r="32" spans="1:24" ht="14.25" customHeight="1" x14ac:dyDescent="0.35">
      <c r="A32" s="11"/>
      <c r="H32" s="31" t="s">
        <v>128</v>
      </c>
    </row>
    <row r="33" spans="1:8" ht="14.25" customHeight="1" x14ac:dyDescent="0.35">
      <c r="A33" s="1" t="s">
        <v>0</v>
      </c>
      <c r="B33" s="2" t="s">
        <v>1</v>
      </c>
      <c r="C33" s="2" t="s">
        <v>2</v>
      </c>
      <c r="D33" s="2" t="s">
        <v>3</v>
      </c>
      <c r="E33" s="3" t="s">
        <v>4</v>
      </c>
      <c r="G33" s="23" t="s">
        <v>52</v>
      </c>
      <c r="H33" s="22" t="s">
        <v>54</v>
      </c>
    </row>
    <row r="34" spans="1:8" ht="14.25" customHeight="1" x14ac:dyDescent="0.35">
      <c r="A34" s="4" t="s">
        <v>5</v>
      </c>
      <c r="B34" s="5" t="s">
        <v>6</v>
      </c>
      <c r="C34" s="5">
        <v>15</v>
      </c>
      <c r="E34" s="6">
        <f t="shared" ref="E34:E45" si="2">C34*D34</f>
        <v>0</v>
      </c>
      <c r="G34" s="13">
        <f>D34*$H$34</f>
        <v>0</v>
      </c>
      <c r="H34" s="12">
        <v>0</v>
      </c>
    </row>
    <row r="35" spans="1:8" ht="14.25" customHeight="1" x14ac:dyDescent="0.35">
      <c r="A35" s="4" t="s">
        <v>5</v>
      </c>
      <c r="B35" s="5" t="s">
        <v>7</v>
      </c>
      <c r="C35" s="5">
        <v>10</v>
      </c>
      <c r="E35" s="6">
        <f t="shared" si="2"/>
        <v>0</v>
      </c>
      <c r="G35" s="13">
        <f>D35*$H$35</f>
        <v>0</v>
      </c>
      <c r="H35" s="12">
        <v>31.3</v>
      </c>
    </row>
    <row r="36" spans="1:8" ht="14.25" customHeight="1" x14ac:dyDescent="0.35">
      <c r="A36" s="4" t="s">
        <v>5</v>
      </c>
      <c r="B36" s="5" t="s">
        <v>8</v>
      </c>
      <c r="C36" s="5">
        <v>7</v>
      </c>
      <c r="E36" s="6">
        <f t="shared" si="2"/>
        <v>0</v>
      </c>
      <c r="G36" s="13">
        <f>D36*$H$36</f>
        <v>0</v>
      </c>
      <c r="H36" s="12">
        <v>14.5</v>
      </c>
    </row>
    <row r="37" spans="1:8" ht="14.25" customHeight="1" x14ac:dyDescent="0.35">
      <c r="A37" s="4" t="s">
        <v>5</v>
      </c>
      <c r="B37" s="5" t="s">
        <v>9</v>
      </c>
      <c r="C37" s="5">
        <v>4</v>
      </c>
      <c r="E37" s="6">
        <f t="shared" si="2"/>
        <v>0</v>
      </c>
      <c r="G37" s="13">
        <f>D37*$H$37</f>
        <v>0</v>
      </c>
      <c r="H37" s="12">
        <v>5.71</v>
      </c>
    </row>
    <row r="38" spans="1:8" ht="14.25" customHeight="1" x14ac:dyDescent="0.35">
      <c r="A38" s="4" t="s">
        <v>10</v>
      </c>
      <c r="B38" s="5" t="s">
        <v>7</v>
      </c>
      <c r="C38" s="5">
        <v>10</v>
      </c>
      <c r="E38" s="6">
        <f t="shared" si="2"/>
        <v>0</v>
      </c>
      <c r="G38" s="13">
        <f>D38*$H$38</f>
        <v>0</v>
      </c>
      <c r="H38" s="12">
        <v>30.2</v>
      </c>
    </row>
    <row r="39" spans="1:8" ht="14.25" customHeight="1" x14ac:dyDescent="0.35">
      <c r="A39" s="4" t="s">
        <v>10</v>
      </c>
      <c r="B39" s="5" t="s">
        <v>8</v>
      </c>
      <c r="C39" s="5">
        <v>7</v>
      </c>
      <c r="E39" s="6">
        <f t="shared" si="2"/>
        <v>0</v>
      </c>
      <c r="G39" s="13">
        <f>D39*$H$39</f>
        <v>0</v>
      </c>
      <c r="H39" s="12">
        <v>20.100000000000001</v>
      </c>
    </row>
    <row r="40" spans="1:8" ht="14.25" customHeight="1" x14ac:dyDescent="0.35">
      <c r="A40" s="4" t="s">
        <v>11</v>
      </c>
      <c r="B40" s="5" t="s">
        <v>8</v>
      </c>
      <c r="C40" s="5">
        <v>3</v>
      </c>
      <c r="E40" s="6">
        <f t="shared" si="2"/>
        <v>0</v>
      </c>
      <c r="G40" s="13">
        <f>D40*$H$40</f>
        <v>0</v>
      </c>
      <c r="H40" s="12">
        <v>30.2</v>
      </c>
    </row>
    <row r="41" spans="1:8" ht="14.25" customHeight="1" x14ac:dyDescent="0.35">
      <c r="A41" s="4" t="s">
        <v>12</v>
      </c>
      <c r="C41" s="5">
        <v>25</v>
      </c>
      <c r="E41" s="6">
        <f t="shared" si="2"/>
        <v>0</v>
      </c>
    </row>
    <row r="42" spans="1:8" ht="14.25" customHeight="1" x14ac:dyDescent="0.35">
      <c r="A42" s="4" t="s">
        <v>13</v>
      </c>
      <c r="C42" s="5">
        <v>10</v>
      </c>
      <c r="E42" s="6">
        <f t="shared" si="2"/>
        <v>0</v>
      </c>
    </row>
    <row r="43" spans="1:8" ht="14.25" customHeight="1" x14ac:dyDescent="0.35">
      <c r="A43" s="4" t="s">
        <v>14</v>
      </c>
      <c r="C43" s="5">
        <v>5</v>
      </c>
      <c r="E43" s="6">
        <f t="shared" si="2"/>
        <v>0</v>
      </c>
    </row>
    <row r="44" spans="1:8" ht="14.25" customHeight="1" x14ac:dyDescent="0.35">
      <c r="A44" s="4" t="s">
        <v>15</v>
      </c>
      <c r="C44" s="5">
        <v>2</v>
      </c>
      <c r="E44" s="6">
        <f t="shared" si="2"/>
        <v>0</v>
      </c>
    </row>
    <row r="45" spans="1:8" ht="14.25" customHeight="1" x14ac:dyDescent="0.35">
      <c r="A45" s="4" t="s">
        <v>16</v>
      </c>
      <c r="C45" s="5">
        <v>1</v>
      </c>
      <c r="E45" s="6">
        <f t="shared" si="2"/>
        <v>0</v>
      </c>
    </row>
    <row r="46" spans="1:8" ht="14.25" customHeight="1" x14ac:dyDescent="0.35">
      <c r="A46" s="7"/>
      <c r="B46" s="14"/>
      <c r="C46" s="8"/>
      <c r="D46" s="8" t="s">
        <v>17</v>
      </c>
      <c r="E46" s="9">
        <f>SUM(E34:E45)</f>
        <v>0</v>
      </c>
    </row>
    <row r="47" spans="1:8" ht="14.25" customHeight="1" x14ac:dyDescent="0.35">
      <c r="A47" s="11"/>
    </row>
    <row r="48" spans="1:8" ht="14.25" customHeight="1" x14ac:dyDescent="0.35">
      <c r="A48" s="11"/>
      <c r="D48" s="17" t="s">
        <v>55</v>
      </c>
      <c r="E48" s="17">
        <f>SUM(E14+E30+E46)</f>
        <v>0</v>
      </c>
    </row>
    <row r="49" spans="1:1" ht="14.25" customHeight="1" x14ac:dyDescent="0.35">
      <c r="A49" s="11"/>
    </row>
    <row r="50" spans="1:1" ht="14.25" customHeight="1" x14ac:dyDescent="0.35">
      <c r="A50" s="11"/>
    </row>
    <row r="51" spans="1:1" ht="14.25" customHeight="1" x14ac:dyDescent="0.35">
      <c r="A51" s="11"/>
    </row>
    <row r="52" spans="1:1" ht="14.25" customHeight="1" x14ac:dyDescent="0.35">
      <c r="A52" s="11"/>
    </row>
    <row r="53" spans="1:1" ht="14.25" customHeight="1" x14ac:dyDescent="0.35">
      <c r="A53" s="11"/>
    </row>
    <row r="54" spans="1:1" ht="14.25" customHeight="1" x14ac:dyDescent="0.35">
      <c r="A54" s="11"/>
    </row>
    <row r="55" spans="1:1" ht="14.25" customHeight="1" x14ac:dyDescent="0.35">
      <c r="A55" s="11"/>
    </row>
    <row r="56" spans="1:1" ht="14.25" customHeight="1" x14ac:dyDescent="0.35">
      <c r="A56" s="11"/>
    </row>
    <row r="57" spans="1:1" ht="14.25" customHeight="1" x14ac:dyDescent="0.35">
      <c r="A57" s="11"/>
    </row>
    <row r="58" spans="1:1" ht="14.25" customHeight="1" x14ac:dyDescent="0.35">
      <c r="A58" s="11"/>
    </row>
    <row r="59" spans="1:1" ht="14.25" customHeight="1" x14ac:dyDescent="0.35">
      <c r="A59" s="11"/>
    </row>
    <row r="60" spans="1:1" ht="14.25" customHeight="1" x14ac:dyDescent="0.35">
      <c r="A60" s="11"/>
    </row>
    <row r="61" spans="1:1" ht="14.25" customHeight="1" x14ac:dyDescent="0.35">
      <c r="A61" s="11"/>
    </row>
    <row r="62" spans="1:1" ht="14.25" customHeight="1" x14ac:dyDescent="0.35">
      <c r="A62" s="11"/>
    </row>
    <row r="63" spans="1:1" ht="14.25" customHeight="1" x14ac:dyDescent="0.35">
      <c r="A63" s="11"/>
    </row>
    <row r="64" spans="1:1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  <row r="950" spans="1:1" ht="14.25" customHeight="1" x14ac:dyDescent="0.35">
      <c r="A950" s="11"/>
    </row>
    <row r="951" spans="1:1" ht="14.25" customHeight="1" x14ac:dyDescent="0.35">
      <c r="A951" s="11"/>
    </row>
    <row r="952" spans="1:1" ht="14.25" customHeight="1" x14ac:dyDescent="0.35">
      <c r="A952" s="11"/>
    </row>
    <row r="953" spans="1:1" ht="14.25" customHeight="1" x14ac:dyDescent="0.35">
      <c r="A953" s="11"/>
    </row>
    <row r="954" spans="1:1" ht="14.25" customHeight="1" x14ac:dyDescent="0.35">
      <c r="A954" s="11"/>
    </row>
    <row r="955" spans="1:1" ht="14.25" customHeight="1" x14ac:dyDescent="0.35">
      <c r="A955" s="11"/>
    </row>
    <row r="956" spans="1:1" ht="14.25" customHeight="1" x14ac:dyDescent="0.35">
      <c r="A956" s="11"/>
    </row>
    <row r="957" spans="1:1" ht="14.25" customHeight="1" x14ac:dyDescent="0.35">
      <c r="A957" s="11"/>
    </row>
    <row r="958" spans="1:1" ht="14.25" customHeight="1" x14ac:dyDescent="0.35">
      <c r="A958" s="11"/>
    </row>
    <row r="959" spans="1:1" ht="14.25" customHeight="1" x14ac:dyDescent="0.35">
      <c r="A959" s="11"/>
    </row>
    <row r="960" spans="1:1" ht="14.25" customHeight="1" x14ac:dyDescent="0.35">
      <c r="A960" s="11"/>
    </row>
    <row r="961" spans="1:1" ht="14.25" customHeight="1" x14ac:dyDescent="0.35">
      <c r="A961" s="11"/>
    </row>
    <row r="962" spans="1:1" ht="14.25" customHeight="1" x14ac:dyDescent="0.35">
      <c r="A962" s="11"/>
    </row>
    <row r="963" spans="1:1" ht="14.25" customHeight="1" x14ac:dyDescent="0.35">
      <c r="A963" s="11"/>
    </row>
    <row r="964" spans="1:1" ht="14.25" customHeight="1" x14ac:dyDescent="0.35">
      <c r="A964" s="11"/>
    </row>
    <row r="965" spans="1:1" ht="14.25" customHeight="1" x14ac:dyDescent="0.35">
      <c r="A965" s="11"/>
    </row>
    <row r="966" spans="1:1" ht="14.25" customHeight="1" x14ac:dyDescent="0.35">
      <c r="A966" s="11"/>
    </row>
    <row r="967" spans="1:1" ht="14.25" customHeight="1" x14ac:dyDescent="0.35">
      <c r="A967" s="11"/>
    </row>
    <row r="968" spans="1:1" ht="14.25" customHeight="1" x14ac:dyDescent="0.35">
      <c r="A968" s="11"/>
    </row>
    <row r="969" spans="1:1" ht="14.25" customHeight="1" x14ac:dyDescent="0.35">
      <c r="A969" s="11"/>
    </row>
    <row r="970" spans="1:1" ht="14.25" customHeight="1" x14ac:dyDescent="0.35">
      <c r="A970" s="11"/>
    </row>
    <row r="971" spans="1:1" ht="14.25" customHeight="1" x14ac:dyDescent="0.35">
      <c r="A971" s="11"/>
    </row>
    <row r="972" spans="1:1" ht="14.25" customHeight="1" x14ac:dyDescent="0.35">
      <c r="A972" s="11"/>
    </row>
    <row r="973" spans="1:1" ht="14.25" customHeight="1" x14ac:dyDescent="0.35">
      <c r="A973" s="11"/>
    </row>
    <row r="974" spans="1:1" ht="14.25" customHeight="1" x14ac:dyDescent="0.35">
      <c r="A974" s="11"/>
    </row>
    <row r="975" spans="1:1" ht="14.25" customHeight="1" x14ac:dyDescent="0.35">
      <c r="A975" s="11"/>
    </row>
    <row r="976" spans="1:1" ht="14.25" customHeight="1" x14ac:dyDescent="0.35">
      <c r="A976" s="11"/>
    </row>
    <row r="977" spans="1:1" ht="14.25" customHeight="1" x14ac:dyDescent="0.35">
      <c r="A977" s="11"/>
    </row>
    <row r="978" spans="1:1" ht="14.25" customHeight="1" x14ac:dyDescent="0.35">
      <c r="A978" s="11"/>
    </row>
    <row r="979" spans="1:1" ht="14.25" customHeight="1" x14ac:dyDescent="0.35">
      <c r="A979" s="11"/>
    </row>
    <row r="980" spans="1:1" ht="14.25" customHeight="1" x14ac:dyDescent="0.35">
      <c r="A980" s="11"/>
    </row>
    <row r="981" spans="1:1" ht="14.25" customHeight="1" x14ac:dyDescent="0.35">
      <c r="A981" s="11"/>
    </row>
    <row r="982" spans="1:1" ht="14.25" customHeight="1" x14ac:dyDescent="0.35">
      <c r="A982" s="11"/>
    </row>
    <row r="983" spans="1:1" ht="14.25" customHeight="1" x14ac:dyDescent="0.35">
      <c r="A983" s="11"/>
    </row>
    <row r="984" spans="1:1" ht="14.25" customHeight="1" x14ac:dyDescent="0.35">
      <c r="A984" s="11"/>
    </row>
    <row r="985" spans="1:1" ht="14.25" customHeight="1" x14ac:dyDescent="0.35">
      <c r="A985" s="11"/>
    </row>
    <row r="986" spans="1:1" ht="14.25" customHeight="1" x14ac:dyDescent="0.35">
      <c r="A986" s="11"/>
    </row>
    <row r="987" spans="1:1" ht="14.25" customHeight="1" x14ac:dyDescent="0.35">
      <c r="A987" s="11"/>
    </row>
    <row r="988" spans="1:1" ht="14.25" customHeight="1" x14ac:dyDescent="0.35">
      <c r="A988" s="11"/>
    </row>
    <row r="989" spans="1:1" ht="14.25" customHeight="1" x14ac:dyDescent="0.35">
      <c r="A989" s="11"/>
    </row>
    <row r="990" spans="1:1" ht="14.25" customHeight="1" x14ac:dyDescent="0.35">
      <c r="A990" s="11"/>
    </row>
    <row r="991" spans="1:1" ht="14.25" customHeight="1" x14ac:dyDescent="0.35">
      <c r="A991" s="11"/>
    </row>
    <row r="992" spans="1:1" ht="14.25" customHeight="1" x14ac:dyDescent="0.35">
      <c r="A992" s="11"/>
    </row>
    <row r="993" spans="1:1" ht="14.25" customHeight="1" x14ac:dyDescent="0.35">
      <c r="A993" s="11"/>
    </row>
    <row r="994" spans="1:1" ht="14.25" customHeight="1" x14ac:dyDescent="0.35">
      <c r="A994" s="11"/>
    </row>
    <row r="995" spans="1:1" ht="14.25" customHeight="1" x14ac:dyDescent="0.35">
      <c r="A995" s="11"/>
    </row>
    <row r="996" spans="1:1" ht="14.25" customHeight="1" x14ac:dyDescent="0.35">
      <c r="A996" s="11"/>
    </row>
    <row r="997" spans="1:1" ht="14.25" customHeight="1" x14ac:dyDescent="0.35">
      <c r="A997" s="11"/>
    </row>
    <row r="998" spans="1:1" ht="14.25" customHeight="1" x14ac:dyDescent="0.35">
      <c r="A998" s="11"/>
    </row>
    <row r="999" spans="1:1" ht="14.25" customHeight="1" x14ac:dyDescent="0.35">
      <c r="A999" s="11"/>
    </row>
    <row r="1000" spans="1:1" ht="14.25" customHeight="1" x14ac:dyDescent="0.35">
      <c r="A1000" s="11"/>
    </row>
  </sheetData>
  <dataValidations count="1">
    <dataValidation type="custom" allowBlank="1" showDropDown="1" sqref="C2:C14 E2:E14 C18:C30 E18:E30 C34:C46 E34:E46" xr:uid="{00000000-0002-0000-0000-000000000000}">
      <formula1>AND(ISNUMBER(C2),(NOT(OR(NOT(ISERROR(DATEVALUE(C2))), AND(ISNUMBER(C2), LEFT(CELL("format", C2))="D")))))</formula1>
    </dataValidation>
  </dataValidations>
  <pageMargins left="0.7" right="0.7" top="0.75" bottom="0.75" header="0" footer="0"/>
  <pageSetup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B6765A-8C78-4C70-B7F2-6379689D0D93}">
          <x14:formula1>
            <xm:f>Feuil1!$A$1:$A$24</xm:f>
          </x14:formula1>
          <xm:sqref>H1 H17 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48"/>
  <sheetViews>
    <sheetView workbookViewId="0">
      <selection activeCell="D2" sqref="D2"/>
    </sheetView>
  </sheetViews>
  <sheetFormatPr baseColWidth="10" defaultColWidth="14.453125" defaultRowHeight="15" customHeight="1" x14ac:dyDescent="0.35"/>
  <cols>
    <col min="1" max="1" width="16.08984375" customWidth="1"/>
    <col min="2" max="2" width="24.54296875" customWidth="1"/>
    <col min="3" max="3" width="22.453125" customWidth="1"/>
    <col min="4" max="4" width="18.81640625" customWidth="1"/>
    <col min="7" max="7" width="19.08984375" customWidth="1"/>
    <col min="8" max="8" width="21" customWidth="1"/>
  </cols>
  <sheetData>
    <row r="1" spans="1:25" ht="14.5" x14ac:dyDescent="0.35">
      <c r="A1" s="1" t="s">
        <v>18</v>
      </c>
      <c r="B1" s="2" t="s">
        <v>19</v>
      </c>
      <c r="C1" s="2" t="s">
        <v>20</v>
      </c>
      <c r="D1" s="2" t="s">
        <v>21</v>
      </c>
      <c r="E1" s="3" t="s">
        <v>22</v>
      </c>
      <c r="G1" s="23" t="s">
        <v>76</v>
      </c>
      <c r="H1" s="22" t="s">
        <v>77</v>
      </c>
      <c r="I1" s="16"/>
    </row>
    <row r="2" spans="1:25" ht="14.5" x14ac:dyDescent="0.35">
      <c r="A2" s="4" t="s">
        <v>23</v>
      </c>
      <c r="B2" s="5" t="s">
        <v>6</v>
      </c>
      <c r="C2" s="5">
        <v>15</v>
      </c>
      <c r="E2" s="6">
        <f t="shared" ref="E2:E13" si="0">C2*D2</f>
        <v>0</v>
      </c>
      <c r="G2" s="13">
        <f>D2*$H$2</f>
        <v>0</v>
      </c>
      <c r="H2" s="12">
        <v>38.1</v>
      </c>
    </row>
    <row r="3" spans="1:25" ht="14.5" x14ac:dyDescent="0.35">
      <c r="A3" s="4" t="s">
        <v>23</v>
      </c>
      <c r="B3" s="5" t="s">
        <v>7</v>
      </c>
      <c r="C3" s="5">
        <v>10</v>
      </c>
      <c r="E3" s="6">
        <f t="shared" si="0"/>
        <v>0</v>
      </c>
      <c r="G3" s="13">
        <f>D3*$H$3</f>
        <v>0</v>
      </c>
      <c r="H3" s="12">
        <v>17.899999999999999</v>
      </c>
    </row>
    <row r="4" spans="1:25" ht="14.5" x14ac:dyDescent="0.35">
      <c r="A4" s="4" t="s">
        <v>23</v>
      </c>
      <c r="B4" s="5" t="s">
        <v>8</v>
      </c>
      <c r="C4" s="5">
        <v>7</v>
      </c>
      <c r="E4" s="6">
        <f t="shared" si="0"/>
        <v>0</v>
      </c>
      <c r="G4" s="13">
        <f>D4*$H$4</f>
        <v>0</v>
      </c>
      <c r="H4" s="12">
        <v>8.73</v>
      </c>
    </row>
    <row r="5" spans="1:25" ht="14.5" x14ac:dyDescent="0.35">
      <c r="A5" s="4" t="s">
        <v>23</v>
      </c>
      <c r="B5" s="5" t="s">
        <v>9</v>
      </c>
      <c r="C5" s="5">
        <v>4</v>
      </c>
      <c r="E5" s="6">
        <f t="shared" si="0"/>
        <v>0</v>
      </c>
      <c r="G5" s="13">
        <f>D5*$H$5</f>
        <v>0</v>
      </c>
      <c r="H5" s="12">
        <v>3.8</v>
      </c>
      <c r="L5" s="21" t="s">
        <v>59</v>
      </c>
      <c r="M5" s="21" t="s">
        <v>60</v>
      </c>
    </row>
    <row r="6" spans="1:25" ht="14.5" x14ac:dyDescent="0.35">
      <c r="A6" s="4" t="s">
        <v>24</v>
      </c>
      <c r="B6" s="5" t="s">
        <v>7</v>
      </c>
      <c r="C6" s="5">
        <v>10</v>
      </c>
      <c r="E6" s="6">
        <f t="shared" si="0"/>
        <v>0</v>
      </c>
      <c r="G6" s="13">
        <f>D6*$H$6</f>
        <v>0</v>
      </c>
      <c r="H6" s="12">
        <v>26.8</v>
      </c>
    </row>
    <row r="7" spans="1:25" ht="14.5" x14ac:dyDescent="0.35">
      <c r="A7" s="4" t="s">
        <v>24</v>
      </c>
      <c r="B7" s="5" t="s">
        <v>8</v>
      </c>
      <c r="C7" s="5">
        <v>7</v>
      </c>
      <c r="E7" s="6">
        <f t="shared" si="0"/>
        <v>0</v>
      </c>
      <c r="G7" s="13">
        <f>D7*$H$7</f>
        <v>0</v>
      </c>
      <c r="H7" s="12">
        <v>10</v>
      </c>
      <c r="J7" s="18" t="s">
        <v>81</v>
      </c>
      <c r="K7" s="18"/>
      <c r="L7">
        <f>SUM(G2,G3,G4,G5,G18,G19,G20,G21,G34,G35,G36,G37)</f>
        <v>0</v>
      </c>
      <c r="M7" s="16">
        <f>SUM(L7/1000)</f>
        <v>0</v>
      </c>
    </row>
    <row r="8" spans="1:25" ht="14.5" x14ac:dyDescent="0.35">
      <c r="A8" s="4" t="s">
        <v>25</v>
      </c>
      <c r="B8" s="5" t="s">
        <v>8</v>
      </c>
      <c r="C8" s="5">
        <v>3</v>
      </c>
      <c r="E8" s="6">
        <f t="shared" si="0"/>
        <v>0</v>
      </c>
      <c r="G8" s="13">
        <f>D8*$H$8</f>
        <v>0</v>
      </c>
      <c r="H8" s="12">
        <v>15.1</v>
      </c>
      <c r="J8" s="19" t="s">
        <v>82</v>
      </c>
      <c r="K8" s="19"/>
      <c r="L8" s="16">
        <f>SUM(E6+E7+E22+E23+E38+E39)</f>
        <v>0</v>
      </c>
      <c r="M8" s="16">
        <f>SUM(L8/1000)</f>
        <v>0</v>
      </c>
    </row>
    <row r="9" spans="1:25" ht="14.5" x14ac:dyDescent="0.35">
      <c r="A9" s="4" t="s">
        <v>26</v>
      </c>
      <c r="C9" s="5">
        <v>25</v>
      </c>
      <c r="E9" s="6">
        <f t="shared" si="0"/>
        <v>0</v>
      </c>
      <c r="J9" s="20" t="s">
        <v>83</v>
      </c>
      <c r="K9" s="20"/>
      <c r="L9">
        <f>SUM(E8+E24+E40)</f>
        <v>0</v>
      </c>
      <c r="M9" s="16">
        <f>SUM(L9/1000)</f>
        <v>0</v>
      </c>
    </row>
    <row r="10" spans="1:25" ht="14.5" x14ac:dyDescent="0.35">
      <c r="A10" s="4" t="s">
        <v>27</v>
      </c>
      <c r="C10" s="5">
        <v>10</v>
      </c>
      <c r="E10" s="6">
        <f t="shared" si="0"/>
        <v>0</v>
      </c>
    </row>
    <row r="11" spans="1:25" ht="14.5" x14ac:dyDescent="0.35">
      <c r="A11" s="4" t="s">
        <v>28</v>
      </c>
      <c r="C11" s="5">
        <v>5</v>
      </c>
      <c r="E11" s="6">
        <f t="shared" si="0"/>
        <v>0</v>
      </c>
    </row>
    <row r="12" spans="1:25" ht="14.5" x14ac:dyDescent="0.35">
      <c r="A12" s="4" t="s">
        <v>29</v>
      </c>
      <c r="C12" s="5">
        <v>2</v>
      </c>
      <c r="E12" s="6">
        <f t="shared" si="0"/>
        <v>0</v>
      </c>
    </row>
    <row r="13" spans="1:25" ht="14.5" x14ac:dyDescent="0.35">
      <c r="A13" s="4" t="s">
        <v>16</v>
      </c>
      <c r="C13" s="5">
        <v>1</v>
      </c>
      <c r="E13" s="6">
        <f t="shared" si="0"/>
        <v>0</v>
      </c>
    </row>
    <row r="14" spans="1:25" ht="14.5" x14ac:dyDescent="0.35">
      <c r="A14" s="7"/>
      <c r="B14" s="15"/>
      <c r="C14" s="8"/>
      <c r="D14" s="8" t="s">
        <v>30</v>
      </c>
      <c r="E14" s="9">
        <f>SUM(E2:E13)</f>
        <v>0</v>
      </c>
    </row>
    <row r="15" spans="1:25" ht="15" customHeight="1" x14ac:dyDescent="0.35">
      <c r="L15" s="24" t="s">
        <v>84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" customHeight="1" x14ac:dyDescent="0.35">
      <c r="H16" s="30" t="s">
        <v>129</v>
      </c>
      <c r="L16" s="24" t="s">
        <v>85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customHeight="1" x14ac:dyDescent="0.35">
      <c r="A17" s="1" t="s">
        <v>18</v>
      </c>
      <c r="B17" s="2" t="s">
        <v>19</v>
      </c>
      <c r="C17" s="2" t="s">
        <v>20</v>
      </c>
      <c r="D17" s="2" t="s">
        <v>21</v>
      </c>
      <c r="E17" s="3" t="s">
        <v>22</v>
      </c>
      <c r="G17" s="23" t="s">
        <v>76</v>
      </c>
      <c r="H17" s="22" t="s">
        <v>78</v>
      </c>
      <c r="L17" s="24" t="s">
        <v>86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" customHeight="1" x14ac:dyDescent="0.35">
      <c r="A18" s="4" t="s">
        <v>23</v>
      </c>
      <c r="B18" s="5" t="s">
        <v>6</v>
      </c>
      <c r="C18" s="5">
        <v>15</v>
      </c>
      <c r="E18" s="6">
        <f t="shared" ref="E18:E29" si="1">C18*D18</f>
        <v>0</v>
      </c>
      <c r="G18" s="13">
        <f>D18*$H$18</f>
        <v>0</v>
      </c>
      <c r="H18" s="12">
        <v>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" customHeight="1" x14ac:dyDescent="0.35">
      <c r="A19" s="4" t="s">
        <v>23</v>
      </c>
      <c r="B19" s="5" t="s">
        <v>7</v>
      </c>
      <c r="C19" s="5">
        <v>10</v>
      </c>
      <c r="E19" s="6">
        <f t="shared" si="1"/>
        <v>0</v>
      </c>
      <c r="G19" s="13">
        <f>D19*$H$19</f>
        <v>0</v>
      </c>
      <c r="H19" s="12">
        <v>31.3</v>
      </c>
      <c r="L19" s="24" t="s">
        <v>87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" customHeight="1" x14ac:dyDescent="0.35">
      <c r="A20" s="4" t="s">
        <v>23</v>
      </c>
      <c r="B20" s="5" t="s">
        <v>8</v>
      </c>
      <c r="C20" s="5">
        <v>7</v>
      </c>
      <c r="E20" s="6">
        <f t="shared" si="1"/>
        <v>0</v>
      </c>
      <c r="G20" s="13">
        <f>D20*$H$20</f>
        <v>0</v>
      </c>
      <c r="H20" s="12">
        <v>14.5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" customHeight="1" x14ac:dyDescent="0.35">
      <c r="A21" s="4" t="s">
        <v>23</v>
      </c>
      <c r="B21" s="5" t="s">
        <v>9</v>
      </c>
      <c r="C21" s="5">
        <v>4</v>
      </c>
      <c r="E21" s="6">
        <f t="shared" si="1"/>
        <v>0</v>
      </c>
      <c r="G21" s="13">
        <f>D21*$H$21</f>
        <v>0</v>
      </c>
      <c r="H21" s="12">
        <v>5.71</v>
      </c>
      <c r="L21" s="24" t="s">
        <v>88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" customHeight="1" x14ac:dyDescent="0.35">
      <c r="A22" s="4" t="s">
        <v>24</v>
      </c>
      <c r="B22" s="5" t="s">
        <v>7</v>
      </c>
      <c r="C22" s="5">
        <v>10</v>
      </c>
      <c r="E22" s="6">
        <f t="shared" si="1"/>
        <v>0</v>
      </c>
      <c r="G22" s="13">
        <f>D22*$H$22</f>
        <v>0</v>
      </c>
      <c r="H22" s="12">
        <v>0</v>
      </c>
    </row>
    <row r="23" spans="1:25" ht="15" customHeight="1" x14ac:dyDescent="0.35">
      <c r="A23" s="4" t="s">
        <v>24</v>
      </c>
      <c r="B23" s="5" t="s">
        <v>8</v>
      </c>
      <c r="C23" s="5">
        <v>7</v>
      </c>
      <c r="E23" s="6">
        <f t="shared" si="1"/>
        <v>0</v>
      </c>
      <c r="G23" s="13">
        <f>D23*$H$23</f>
        <v>0</v>
      </c>
      <c r="H23" s="12">
        <v>20.100000000000001</v>
      </c>
    </row>
    <row r="24" spans="1:25" ht="15" customHeight="1" x14ac:dyDescent="0.35">
      <c r="A24" s="4" t="s">
        <v>25</v>
      </c>
      <c r="B24" s="5" t="s">
        <v>8</v>
      </c>
      <c r="C24" s="5">
        <v>3</v>
      </c>
      <c r="E24" s="6">
        <f t="shared" si="1"/>
        <v>0</v>
      </c>
      <c r="G24" s="13">
        <f>D24*$H$24</f>
        <v>0</v>
      </c>
      <c r="H24" s="12">
        <v>30.2</v>
      </c>
    </row>
    <row r="25" spans="1:25" ht="15" customHeight="1" x14ac:dyDescent="0.35">
      <c r="A25" s="4" t="s">
        <v>26</v>
      </c>
      <c r="C25" s="5">
        <v>25</v>
      </c>
      <c r="E25" s="6">
        <f t="shared" si="1"/>
        <v>0</v>
      </c>
      <c r="L25" s="32" t="s">
        <v>136</v>
      </c>
      <c r="M25" s="32"/>
      <c r="N25" s="32"/>
      <c r="O25" s="32"/>
    </row>
    <row r="26" spans="1:25" ht="15" customHeight="1" x14ac:dyDescent="0.35">
      <c r="A26" s="4" t="s">
        <v>27</v>
      </c>
      <c r="C26" s="5">
        <v>10</v>
      </c>
      <c r="E26" s="6">
        <f t="shared" si="1"/>
        <v>0</v>
      </c>
      <c r="L26" s="32" t="s">
        <v>137</v>
      </c>
      <c r="M26" s="32"/>
      <c r="N26" s="32"/>
      <c r="O26" s="32"/>
    </row>
    <row r="27" spans="1:25" ht="15" customHeight="1" x14ac:dyDescent="0.35">
      <c r="A27" s="4" t="s">
        <v>28</v>
      </c>
      <c r="C27" s="5">
        <v>5</v>
      </c>
      <c r="E27" s="6">
        <f t="shared" si="1"/>
        <v>0</v>
      </c>
    </row>
    <row r="28" spans="1:25" ht="15" customHeight="1" x14ac:dyDescent="0.35">
      <c r="A28" s="4" t="s">
        <v>29</v>
      </c>
      <c r="C28" s="5">
        <v>2</v>
      </c>
      <c r="E28" s="6">
        <f t="shared" si="1"/>
        <v>0</v>
      </c>
    </row>
    <row r="29" spans="1:25" ht="15" customHeight="1" x14ac:dyDescent="0.35">
      <c r="A29" s="4" t="s">
        <v>16</v>
      </c>
      <c r="C29" s="5">
        <v>1</v>
      </c>
      <c r="E29" s="6">
        <f t="shared" si="1"/>
        <v>0</v>
      </c>
    </row>
    <row r="30" spans="1:25" ht="15" customHeight="1" x14ac:dyDescent="0.35">
      <c r="A30" s="7"/>
      <c r="B30" s="15"/>
      <c r="C30" s="8"/>
      <c r="D30" s="8" t="s">
        <v>30</v>
      </c>
      <c r="E30" s="9">
        <f>SUM(E18:E29)</f>
        <v>0</v>
      </c>
    </row>
    <row r="32" spans="1:25" ht="15" customHeight="1" x14ac:dyDescent="0.35">
      <c r="H32" s="30" t="s">
        <v>129</v>
      </c>
    </row>
    <row r="33" spans="1:8" ht="15" customHeight="1" x14ac:dyDescent="0.35">
      <c r="A33" s="1" t="s">
        <v>18</v>
      </c>
      <c r="B33" s="2" t="s">
        <v>19</v>
      </c>
      <c r="C33" s="2" t="s">
        <v>20</v>
      </c>
      <c r="D33" s="2" t="s">
        <v>21</v>
      </c>
      <c r="E33" s="3" t="s">
        <v>22</v>
      </c>
      <c r="G33" s="23" t="s">
        <v>76</v>
      </c>
      <c r="H33" s="22" t="s">
        <v>79</v>
      </c>
    </row>
    <row r="34" spans="1:8" ht="15" customHeight="1" x14ac:dyDescent="0.35">
      <c r="A34" s="4" t="s">
        <v>23</v>
      </c>
      <c r="B34" s="5" t="s">
        <v>6</v>
      </c>
      <c r="C34" s="5">
        <v>15</v>
      </c>
      <c r="E34" s="6">
        <f t="shared" ref="E34:E45" si="2">C34*D34</f>
        <v>0</v>
      </c>
      <c r="G34" s="13">
        <f>D34*$H$34</f>
        <v>0</v>
      </c>
      <c r="H34" s="12">
        <v>0</v>
      </c>
    </row>
    <row r="35" spans="1:8" ht="15" customHeight="1" x14ac:dyDescent="0.35">
      <c r="A35" s="4" t="s">
        <v>23</v>
      </c>
      <c r="B35" s="5" t="s">
        <v>7</v>
      </c>
      <c r="C35" s="5">
        <v>10</v>
      </c>
      <c r="E35" s="6">
        <f t="shared" si="2"/>
        <v>0</v>
      </c>
      <c r="G35" s="13">
        <f>D35*$H$35</f>
        <v>0</v>
      </c>
      <c r="H35" s="12">
        <v>31.3</v>
      </c>
    </row>
    <row r="36" spans="1:8" ht="15" customHeight="1" x14ac:dyDescent="0.35">
      <c r="A36" s="4" t="s">
        <v>23</v>
      </c>
      <c r="B36" s="5" t="s">
        <v>8</v>
      </c>
      <c r="C36" s="5">
        <v>7</v>
      </c>
      <c r="E36" s="6">
        <f t="shared" si="2"/>
        <v>0</v>
      </c>
      <c r="G36" s="13">
        <f>D36*$H$36</f>
        <v>0</v>
      </c>
      <c r="H36" s="12">
        <v>14.5</v>
      </c>
    </row>
    <row r="37" spans="1:8" ht="15" customHeight="1" x14ac:dyDescent="0.35">
      <c r="A37" s="4" t="s">
        <v>23</v>
      </c>
      <c r="B37" s="5" t="s">
        <v>9</v>
      </c>
      <c r="C37" s="5">
        <v>4</v>
      </c>
      <c r="E37" s="6">
        <f t="shared" si="2"/>
        <v>0</v>
      </c>
      <c r="G37" s="13">
        <f>D37*$H$37</f>
        <v>0</v>
      </c>
      <c r="H37" s="12">
        <v>5.71</v>
      </c>
    </row>
    <row r="38" spans="1:8" ht="15" customHeight="1" x14ac:dyDescent="0.35">
      <c r="A38" s="4" t="s">
        <v>24</v>
      </c>
      <c r="B38" s="5" t="s">
        <v>7</v>
      </c>
      <c r="C38" s="5">
        <v>10</v>
      </c>
      <c r="E38" s="6">
        <f t="shared" si="2"/>
        <v>0</v>
      </c>
      <c r="G38" s="13">
        <f>D38*$H$38</f>
        <v>0</v>
      </c>
      <c r="H38" s="12">
        <v>0</v>
      </c>
    </row>
    <row r="39" spans="1:8" ht="15" customHeight="1" x14ac:dyDescent="0.35">
      <c r="A39" s="4" t="s">
        <v>24</v>
      </c>
      <c r="B39" s="5" t="s">
        <v>8</v>
      </c>
      <c r="C39" s="5">
        <v>7</v>
      </c>
      <c r="E39" s="6">
        <f t="shared" si="2"/>
        <v>0</v>
      </c>
      <c r="G39" s="13">
        <f>D39*$H$39</f>
        <v>0</v>
      </c>
      <c r="H39" s="12">
        <v>20.100000000000001</v>
      </c>
    </row>
    <row r="40" spans="1:8" ht="15" customHeight="1" x14ac:dyDescent="0.35">
      <c r="A40" s="4" t="s">
        <v>25</v>
      </c>
      <c r="B40" s="5" t="s">
        <v>8</v>
      </c>
      <c r="C40" s="5">
        <v>3</v>
      </c>
      <c r="E40" s="6">
        <f t="shared" si="2"/>
        <v>0</v>
      </c>
      <c r="G40" s="13">
        <f>D40*$H$40</f>
        <v>0</v>
      </c>
      <c r="H40" s="12">
        <v>30.2</v>
      </c>
    </row>
    <row r="41" spans="1:8" ht="15" customHeight="1" x14ac:dyDescent="0.35">
      <c r="A41" s="4" t="s">
        <v>26</v>
      </c>
      <c r="C41" s="5">
        <v>25</v>
      </c>
      <c r="E41" s="6">
        <f t="shared" si="2"/>
        <v>0</v>
      </c>
    </row>
    <row r="42" spans="1:8" ht="15" customHeight="1" x14ac:dyDescent="0.35">
      <c r="A42" s="4" t="s">
        <v>27</v>
      </c>
      <c r="C42" s="5">
        <v>10</v>
      </c>
      <c r="E42" s="6">
        <f t="shared" si="2"/>
        <v>0</v>
      </c>
    </row>
    <row r="43" spans="1:8" ht="15" customHeight="1" x14ac:dyDescent="0.35">
      <c r="A43" s="4" t="s">
        <v>28</v>
      </c>
      <c r="C43" s="5">
        <v>5</v>
      </c>
      <c r="E43" s="6">
        <f t="shared" si="2"/>
        <v>0</v>
      </c>
    </row>
    <row r="44" spans="1:8" ht="15" customHeight="1" x14ac:dyDescent="0.35">
      <c r="A44" s="4" t="s">
        <v>29</v>
      </c>
      <c r="C44" s="5">
        <v>2</v>
      </c>
      <c r="E44" s="6">
        <f t="shared" si="2"/>
        <v>0</v>
      </c>
    </row>
    <row r="45" spans="1:8" ht="15" customHeight="1" x14ac:dyDescent="0.35">
      <c r="A45" s="4" t="s">
        <v>16</v>
      </c>
      <c r="C45" s="5">
        <v>1</v>
      </c>
      <c r="E45" s="6">
        <f t="shared" si="2"/>
        <v>0</v>
      </c>
    </row>
    <row r="46" spans="1:8" ht="15" customHeight="1" x14ac:dyDescent="0.35">
      <c r="A46" s="7"/>
      <c r="B46" s="15"/>
      <c r="C46" s="8"/>
      <c r="D46" s="8" t="s">
        <v>30</v>
      </c>
      <c r="E46" s="9">
        <f>SUM(E34:E45)</f>
        <v>0</v>
      </c>
    </row>
    <row r="48" spans="1:8" ht="15" customHeight="1" x14ac:dyDescent="0.35">
      <c r="D48" s="17" t="s">
        <v>80</v>
      </c>
      <c r="E48" s="17">
        <f>SUM(E14+E30+E46)</f>
        <v>0</v>
      </c>
    </row>
  </sheetData>
  <dataValidations count="1">
    <dataValidation type="custom" allowBlank="1" showDropDown="1" sqref="C2:C14 E2:E14 C18:C30 E18:E30 C34:C46 E34:E46" xr:uid="{00000000-0002-0000-0100-000000000000}">
      <formula1>AND(ISNUMBER(C2),(NOT(OR(NOT(ISERROR(DATEVALUE(C2))), AND(ISNUMBER(C2), LEFT(CELL("format", C2))="D")))))</formula1>
    </dataValidation>
  </dataValidations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C19A1-29AB-413F-A150-B7E0F4DB6972}">
          <x14:formula1>
            <xm:f>Feuil1!$A$1:$A$24</xm:f>
          </x14:formula1>
          <xm:sqref>H1 H17 H33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activeCell="M7" sqref="M7"/>
    </sheetView>
  </sheetViews>
  <sheetFormatPr baseColWidth="10" defaultColWidth="14.453125" defaultRowHeight="15" customHeight="1" x14ac:dyDescent="0.35"/>
  <cols>
    <col min="1" max="1" width="18.54296875" customWidth="1"/>
    <col min="2" max="2" width="13.54296875" customWidth="1"/>
    <col min="3" max="3" width="16" customWidth="1"/>
    <col min="4" max="4" width="21.26953125" customWidth="1"/>
    <col min="5" max="5" width="21.08984375" customWidth="1"/>
    <col min="6" max="6" width="8.7265625" customWidth="1"/>
    <col min="7" max="7" width="15.90625" customWidth="1"/>
    <col min="8" max="8" width="31.08984375" customWidth="1"/>
    <col min="9" max="26" width="8.7265625" customWidth="1"/>
  </cols>
  <sheetData>
    <row r="1" spans="1:26" ht="14.25" customHeight="1" x14ac:dyDescent="0.35">
      <c r="A1" s="1" t="s">
        <v>31</v>
      </c>
      <c r="B1" s="2" t="s">
        <v>32</v>
      </c>
      <c r="C1" s="2" t="s">
        <v>33</v>
      </c>
      <c r="D1" s="2" t="s">
        <v>34</v>
      </c>
      <c r="E1" s="3" t="s">
        <v>35</v>
      </c>
      <c r="G1" s="23" t="s">
        <v>61</v>
      </c>
      <c r="H1" s="22" t="s">
        <v>66</v>
      </c>
      <c r="I1" s="16"/>
    </row>
    <row r="2" spans="1:26" ht="14.25" customHeight="1" x14ac:dyDescent="0.35">
      <c r="A2" s="4" t="s">
        <v>36</v>
      </c>
      <c r="B2" s="5" t="s">
        <v>6</v>
      </c>
      <c r="C2" s="5">
        <v>15</v>
      </c>
      <c r="E2" s="6">
        <f t="shared" ref="E2:E13" si="0">C2*D2</f>
        <v>0</v>
      </c>
      <c r="G2" s="13">
        <f>D2*$H$2</f>
        <v>0</v>
      </c>
      <c r="H2" s="12">
        <v>38.1</v>
      </c>
    </row>
    <row r="3" spans="1:26" ht="14.25" customHeight="1" x14ac:dyDescent="0.35">
      <c r="A3" s="4" t="s">
        <v>36</v>
      </c>
      <c r="B3" s="5" t="s">
        <v>7</v>
      </c>
      <c r="C3" s="5">
        <v>10</v>
      </c>
      <c r="E3" s="6">
        <f t="shared" si="0"/>
        <v>0</v>
      </c>
      <c r="G3" s="13">
        <f>D3*$H$3</f>
        <v>0</v>
      </c>
      <c r="H3" s="12">
        <v>17.899999999999999</v>
      </c>
    </row>
    <row r="4" spans="1:26" ht="14.25" customHeight="1" x14ac:dyDescent="0.35">
      <c r="A4" s="4" t="s">
        <v>36</v>
      </c>
      <c r="B4" s="5" t="s">
        <v>8</v>
      </c>
      <c r="C4" s="5">
        <v>7</v>
      </c>
      <c r="E4" s="6">
        <f t="shared" si="0"/>
        <v>0</v>
      </c>
      <c r="G4" s="13">
        <f>D4*$H$4</f>
        <v>0</v>
      </c>
      <c r="H4" s="12">
        <v>8.73</v>
      </c>
    </row>
    <row r="5" spans="1:26" ht="14.25" customHeight="1" x14ac:dyDescent="0.35">
      <c r="A5" s="4" t="s">
        <v>36</v>
      </c>
      <c r="B5" s="5" t="s">
        <v>9</v>
      </c>
      <c r="C5" s="5">
        <v>4</v>
      </c>
      <c r="E5" s="6">
        <f t="shared" si="0"/>
        <v>0</v>
      </c>
      <c r="G5" s="13">
        <f>D5*$H$5</f>
        <v>0</v>
      </c>
      <c r="H5" s="12">
        <v>3.8</v>
      </c>
      <c r="L5" s="21" t="s">
        <v>59</v>
      </c>
      <c r="M5" s="21" t="s">
        <v>60</v>
      </c>
    </row>
    <row r="6" spans="1:26" ht="14.25" customHeight="1" x14ac:dyDescent="0.35">
      <c r="A6" s="4" t="s">
        <v>37</v>
      </c>
      <c r="B6" s="5" t="s">
        <v>7</v>
      </c>
      <c r="C6" s="5">
        <v>10</v>
      </c>
      <c r="E6" s="6">
        <f t="shared" si="0"/>
        <v>0</v>
      </c>
      <c r="G6" s="13">
        <f>D6*$H$6</f>
        <v>0</v>
      </c>
      <c r="H6" s="12">
        <v>26.8</v>
      </c>
    </row>
    <row r="7" spans="1:26" ht="14.25" customHeight="1" x14ac:dyDescent="0.35">
      <c r="A7" s="4" t="s">
        <v>37</v>
      </c>
      <c r="B7" s="5" t="s">
        <v>8</v>
      </c>
      <c r="C7" s="5">
        <v>7</v>
      </c>
      <c r="E7" s="6">
        <f t="shared" si="0"/>
        <v>0</v>
      </c>
      <c r="G7" s="13">
        <f>D7*$H$7</f>
        <v>0</v>
      </c>
      <c r="H7" s="12">
        <v>10</v>
      </c>
      <c r="J7" s="18" t="s">
        <v>62</v>
      </c>
      <c r="K7" s="18"/>
      <c r="L7">
        <f>SUM(E2+E3+E4+E5+E18+E19+E20+E21+E34+E35+E36+E37)</f>
        <v>0</v>
      </c>
      <c r="M7" s="16">
        <f>SUM(L7/1000)</f>
        <v>0</v>
      </c>
    </row>
    <row r="8" spans="1:26" ht="14.25" customHeight="1" x14ac:dyDescent="0.35">
      <c r="A8" s="4" t="s">
        <v>38</v>
      </c>
      <c r="B8" s="5" t="s">
        <v>8</v>
      </c>
      <c r="C8" s="5">
        <v>3</v>
      </c>
      <c r="E8" s="6">
        <f t="shared" si="0"/>
        <v>0</v>
      </c>
      <c r="G8" s="13">
        <f>D8*$H$8</f>
        <v>0</v>
      </c>
      <c r="H8" s="12">
        <v>15.1</v>
      </c>
      <c r="J8" s="19" t="s">
        <v>63</v>
      </c>
      <c r="K8" s="19"/>
      <c r="L8" s="16">
        <f>SUM(E6+E7+E22+E23+E38+E39)</f>
        <v>0</v>
      </c>
      <c r="M8" s="16">
        <f>SUM(L8/1000)</f>
        <v>0</v>
      </c>
    </row>
    <row r="9" spans="1:26" ht="14.25" customHeight="1" x14ac:dyDescent="0.35">
      <c r="A9" s="4" t="s">
        <v>39</v>
      </c>
      <c r="C9" s="5">
        <v>25</v>
      </c>
      <c r="E9" s="6">
        <f t="shared" si="0"/>
        <v>0</v>
      </c>
      <c r="J9" s="20" t="s">
        <v>64</v>
      </c>
      <c r="K9" s="20"/>
      <c r="L9">
        <f>SUM(E8+E24+E40)</f>
        <v>0</v>
      </c>
      <c r="M9" s="16">
        <f>SUM(L9/1000)</f>
        <v>0</v>
      </c>
    </row>
    <row r="10" spans="1:26" ht="14.25" customHeight="1" x14ac:dyDescent="0.35">
      <c r="A10" s="4" t="s">
        <v>40</v>
      </c>
      <c r="C10" s="5">
        <v>10</v>
      </c>
      <c r="E10" s="6">
        <f t="shared" si="0"/>
        <v>0</v>
      </c>
    </row>
    <row r="11" spans="1:26" ht="14.25" customHeight="1" x14ac:dyDescent="0.35">
      <c r="A11" s="4" t="s">
        <v>41</v>
      </c>
      <c r="C11" s="5">
        <v>5</v>
      </c>
      <c r="E11" s="6">
        <f t="shared" si="0"/>
        <v>0</v>
      </c>
    </row>
    <row r="12" spans="1:26" ht="14.25" customHeight="1" x14ac:dyDescent="0.35">
      <c r="A12" s="4" t="s">
        <v>42</v>
      </c>
      <c r="C12" s="5">
        <v>2</v>
      </c>
      <c r="E12" s="6">
        <f t="shared" si="0"/>
        <v>0</v>
      </c>
    </row>
    <row r="13" spans="1:26" ht="14.25" customHeight="1" x14ac:dyDescent="0.35">
      <c r="A13" s="4" t="s">
        <v>43</v>
      </c>
      <c r="C13" s="5">
        <v>1</v>
      </c>
      <c r="E13" s="6">
        <f t="shared" si="0"/>
        <v>0</v>
      </c>
    </row>
    <row r="14" spans="1:26" ht="14.25" customHeight="1" x14ac:dyDescent="0.35">
      <c r="A14" s="7"/>
      <c r="B14" s="14"/>
      <c r="C14" s="8"/>
      <c r="D14" s="8" t="s">
        <v>44</v>
      </c>
      <c r="E14" s="9">
        <f>SUM(E2:E13)</f>
        <v>0</v>
      </c>
    </row>
    <row r="15" spans="1:26" ht="14.25" customHeight="1" x14ac:dyDescent="0.35">
      <c r="A15" s="10"/>
      <c r="B15" s="10"/>
      <c r="C15" s="10"/>
      <c r="D15" s="10"/>
      <c r="E15" s="10"/>
      <c r="L15" s="25" t="s">
        <v>89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 x14ac:dyDescent="0.35">
      <c r="A16" s="11"/>
      <c r="H16" s="30" t="s">
        <v>130</v>
      </c>
      <c r="L16" s="25" t="s">
        <v>90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 x14ac:dyDescent="0.35">
      <c r="A17" s="1" t="s">
        <v>31</v>
      </c>
      <c r="B17" s="2" t="s">
        <v>32</v>
      </c>
      <c r="C17" s="2" t="s">
        <v>33</v>
      </c>
      <c r="D17" s="2" t="s">
        <v>34</v>
      </c>
      <c r="E17" s="3" t="s">
        <v>35</v>
      </c>
      <c r="G17" s="23" t="s">
        <v>61</v>
      </c>
      <c r="H17" s="22" t="s">
        <v>67</v>
      </c>
      <c r="L17" s="25" t="s">
        <v>91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 x14ac:dyDescent="0.35">
      <c r="A18" s="4" t="s">
        <v>36</v>
      </c>
      <c r="B18" s="5" t="s">
        <v>6</v>
      </c>
      <c r="C18" s="5">
        <v>15</v>
      </c>
      <c r="E18" s="6">
        <f t="shared" ref="E18:E29" si="1">C18*D18</f>
        <v>0</v>
      </c>
      <c r="G18" s="13">
        <f>D18*$H$18</f>
        <v>0</v>
      </c>
      <c r="H18" s="12"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 x14ac:dyDescent="0.35">
      <c r="A19" s="4" t="s">
        <v>36</v>
      </c>
      <c r="B19" s="5" t="s">
        <v>7</v>
      </c>
      <c r="C19" s="5">
        <v>10</v>
      </c>
      <c r="E19" s="6">
        <f t="shared" si="1"/>
        <v>0</v>
      </c>
      <c r="G19" s="13">
        <f>D19*$H$19</f>
        <v>0</v>
      </c>
      <c r="H19" s="12">
        <v>31.3</v>
      </c>
      <c r="L19" s="25" t="s">
        <v>92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 x14ac:dyDescent="0.35">
      <c r="A20" s="4" t="s">
        <v>36</v>
      </c>
      <c r="B20" s="5" t="s">
        <v>8</v>
      </c>
      <c r="C20" s="5">
        <v>7</v>
      </c>
      <c r="E20" s="6">
        <f t="shared" si="1"/>
        <v>0</v>
      </c>
      <c r="G20" s="13">
        <f>D20*$H$20</f>
        <v>0</v>
      </c>
      <c r="H20" s="12">
        <v>14.5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 x14ac:dyDescent="0.35">
      <c r="A21" s="4" t="s">
        <v>36</v>
      </c>
      <c r="B21" s="5" t="s">
        <v>9</v>
      </c>
      <c r="C21" s="5">
        <v>4</v>
      </c>
      <c r="E21" s="6">
        <f t="shared" si="1"/>
        <v>0</v>
      </c>
      <c r="G21" s="13">
        <f>D21*$H$21</f>
        <v>0</v>
      </c>
      <c r="H21" s="12">
        <v>5.71</v>
      </c>
      <c r="L21" s="25" t="s">
        <v>93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 x14ac:dyDescent="0.35">
      <c r="A22" s="4" t="s">
        <v>37</v>
      </c>
      <c r="B22" s="5" t="s">
        <v>7</v>
      </c>
      <c r="C22" s="5">
        <v>10</v>
      </c>
      <c r="E22" s="6">
        <f t="shared" si="1"/>
        <v>0</v>
      </c>
      <c r="G22" s="13">
        <f>D22*$H$22</f>
        <v>0</v>
      </c>
      <c r="H22" s="12">
        <v>0</v>
      </c>
    </row>
    <row r="23" spans="1:26" ht="14.25" customHeight="1" x14ac:dyDescent="0.35">
      <c r="A23" s="4" t="s">
        <v>37</v>
      </c>
      <c r="B23" s="5" t="s">
        <v>8</v>
      </c>
      <c r="C23" s="5">
        <v>7</v>
      </c>
      <c r="E23" s="6">
        <f t="shared" si="1"/>
        <v>0</v>
      </c>
      <c r="G23" s="13">
        <f>D23*$H$23</f>
        <v>0</v>
      </c>
      <c r="H23" s="12">
        <v>20.100000000000001</v>
      </c>
    </row>
    <row r="24" spans="1:26" ht="14.25" customHeight="1" x14ac:dyDescent="0.35">
      <c r="A24" s="4" t="s">
        <v>38</v>
      </c>
      <c r="B24" s="5" t="s">
        <v>8</v>
      </c>
      <c r="C24" s="5">
        <v>3</v>
      </c>
      <c r="E24" s="6">
        <f t="shared" si="1"/>
        <v>0</v>
      </c>
      <c r="G24" s="13">
        <f>D24*$H$24</f>
        <v>0</v>
      </c>
      <c r="H24" s="12">
        <v>30.2</v>
      </c>
    </row>
    <row r="25" spans="1:26" ht="14.25" customHeight="1" x14ac:dyDescent="0.35">
      <c r="A25" s="4" t="s">
        <v>39</v>
      </c>
      <c r="C25" s="5">
        <v>25</v>
      </c>
      <c r="E25" s="6">
        <f t="shared" si="1"/>
        <v>0</v>
      </c>
      <c r="L25" s="32" t="s">
        <v>134</v>
      </c>
      <c r="M25" s="32"/>
      <c r="N25" s="32"/>
      <c r="O25" s="32"/>
      <c r="P25" s="32"/>
      <c r="Q25" s="32"/>
    </row>
    <row r="26" spans="1:26" ht="14.25" customHeight="1" x14ac:dyDescent="0.35">
      <c r="A26" s="4" t="s">
        <v>40</v>
      </c>
      <c r="C26" s="5">
        <v>10</v>
      </c>
      <c r="E26" s="6">
        <f t="shared" si="1"/>
        <v>0</v>
      </c>
      <c r="L26" s="32" t="s">
        <v>135</v>
      </c>
      <c r="M26" s="32"/>
      <c r="N26" s="32"/>
      <c r="O26" s="32"/>
      <c r="P26" s="32"/>
      <c r="Q26" s="32"/>
    </row>
    <row r="27" spans="1:26" ht="14.25" customHeight="1" x14ac:dyDescent="0.35">
      <c r="A27" s="4" t="s">
        <v>41</v>
      </c>
      <c r="C27" s="5">
        <v>5</v>
      </c>
      <c r="E27" s="6">
        <f t="shared" si="1"/>
        <v>0</v>
      </c>
    </row>
    <row r="28" spans="1:26" ht="14.25" customHeight="1" x14ac:dyDescent="0.35">
      <c r="A28" s="4" t="s">
        <v>42</v>
      </c>
      <c r="C28" s="5">
        <v>2</v>
      </c>
      <c r="E28" s="6">
        <f t="shared" si="1"/>
        <v>0</v>
      </c>
    </row>
    <row r="29" spans="1:26" ht="14.25" customHeight="1" x14ac:dyDescent="0.35">
      <c r="A29" s="4" t="s">
        <v>43</v>
      </c>
      <c r="C29" s="5">
        <v>1</v>
      </c>
      <c r="E29" s="6">
        <f t="shared" si="1"/>
        <v>0</v>
      </c>
    </row>
    <row r="30" spans="1:26" ht="14.25" customHeight="1" x14ac:dyDescent="0.35">
      <c r="A30" s="7"/>
      <c r="B30" s="14"/>
      <c r="C30" s="8"/>
      <c r="D30" s="8" t="s">
        <v>44</v>
      </c>
      <c r="E30" s="9">
        <f>SUM(E18:E29)</f>
        <v>0</v>
      </c>
    </row>
    <row r="31" spans="1:26" ht="14.25" customHeight="1" x14ac:dyDescent="0.35">
      <c r="A31" s="11"/>
    </row>
    <row r="32" spans="1:26" ht="14.25" customHeight="1" x14ac:dyDescent="0.35">
      <c r="A32" s="11"/>
      <c r="H32" s="30" t="s">
        <v>130</v>
      </c>
    </row>
    <row r="33" spans="1:8" ht="14.25" customHeight="1" x14ac:dyDescent="0.35">
      <c r="A33" s="1" t="s">
        <v>31</v>
      </c>
      <c r="B33" s="2" t="s">
        <v>32</v>
      </c>
      <c r="C33" s="2" t="s">
        <v>33</v>
      </c>
      <c r="D33" s="2" t="s">
        <v>34</v>
      </c>
      <c r="E33" s="3" t="s">
        <v>35</v>
      </c>
      <c r="G33" s="23" t="s">
        <v>61</v>
      </c>
      <c r="H33" s="22" t="s">
        <v>68</v>
      </c>
    </row>
    <row r="34" spans="1:8" ht="14.25" customHeight="1" x14ac:dyDescent="0.35">
      <c r="A34" s="4" t="s">
        <v>36</v>
      </c>
      <c r="B34" s="5" t="s">
        <v>6</v>
      </c>
      <c r="C34" s="5">
        <v>15</v>
      </c>
      <c r="E34" s="6">
        <f t="shared" ref="E34:E45" si="2">C34*D34</f>
        <v>0</v>
      </c>
      <c r="G34" s="13">
        <f>D34*$H$34</f>
        <v>0</v>
      </c>
      <c r="H34" s="12">
        <v>0</v>
      </c>
    </row>
    <row r="35" spans="1:8" ht="14.25" customHeight="1" x14ac:dyDescent="0.35">
      <c r="A35" s="4" t="s">
        <v>36</v>
      </c>
      <c r="B35" s="5" t="s">
        <v>7</v>
      </c>
      <c r="C35" s="5">
        <v>10</v>
      </c>
      <c r="E35" s="6">
        <f t="shared" si="2"/>
        <v>0</v>
      </c>
      <c r="G35" s="13">
        <f>D35*$H$35</f>
        <v>0</v>
      </c>
      <c r="H35" s="12">
        <v>31.3</v>
      </c>
    </row>
    <row r="36" spans="1:8" ht="14.25" customHeight="1" x14ac:dyDescent="0.35">
      <c r="A36" s="4" t="s">
        <v>36</v>
      </c>
      <c r="B36" s="5" t="s">
        <v>8</v>
      </c>
      <c r="C36" s="5">
        <v>7</v>
      </c>
      <c r="E36" s="6">
        <f t="shared" si="2"/>
        <v>0</v>
      </c>
      <c r="G36" s="13">
        <f>D36*$H$36</f>
        <v>0</v>
      </c>
      <c r="H36" s="12">
        <v>14.5</v>
      </c>
    </row>
    <row r="37" spans="1:8" ht="14.25" customHeight="1" x14ac:dyDescent="0.35">
      <c r="A37" s="4" t="s">
        <v>36</v>
      </c>
      <c r="B37" s="5" t="s">
        <v>9</v>
      </c>
      <c r="C37" s="5">
        <v>4</v>
      </c>
      <c r="E37" s="6">
        <f t="shared" si="2"/>
        <v>0</v>
      </c>
      <c r="G37" s="13">
        <f>D37*$H$37</f>
        <v>0</v>
      </c>
      <c r="H37" s="12">
        <v>5.71</v>
      </c>
    </row>
    <row r="38" spans="1:8" ht="14.25" customHeight="1" x14ac:dyDescent="0.35">
      <c r="A38" s="4" t="s">
        <v>37</v>
      </c>
      <c r="B38" s="5" t="s">
        <v>7</v>
      </c>
      <c r="C38" s="5">
        <v>10</v>
      </c>
      <c r="E38" s="6">
        <f t="shared" si="2"/>
        <v>0</v>
      </c>
      <c r="G38" s="13">
        <f>D38*$H$38</f>
        <v>0</v>
      </c>
      <c r="H38" s="12">
        <v>0</v>
      </c>
    </row>
    <row r="39" spans="1:8" ht="14.25" customHeight="1" x14ac:dyDescent="0.35">
      <c r="A39" s="4" t="s">
        <v>37</v>
      </c>
      <c r="B39" s="5" t="s">
        <v>8</v>
      </c>
      <c r="C39" s="5">
        <v>7</v>
      </c>
      <c r="E39" s="6">
        <f t="shared" si="2"/>
        <v>0</v>
      </c>
      <c r="G39" s="13">
        <f>D39*$H$39</f>
        <v>0</v>
      </c>
      <c r="H39" s="12">
        <v>20.100000000000001</v>
      </c>
    </row>
    <row r="40" spans="1:8" ht="14.25" customHeight="1" x14ac:dyDescent="0.35">
      <c r="A40" s="4" t="s">
        <v>38</v>
      </c>
      <c r="B40" s="5" t="s">
        <v>8</v>
      </c>
      <c r="C40" s="5">
        <v>3</v>
      </c>
      <c r="E40" s="6">
        <f t="shared" si="2"/>
        <v>0</v>
      </c>
      <c r="G40" s="13">
        <f>D40*$H$40</f>
        <v>0</v>
      </c>
      <c r="H40" s="12">
        <v>30.2</v>
      </c>
    </row>
    <row r="41" spans="1:8" ht="14.25" customHeight="1" x14ac:dyDescent="0.35">
      <c r="A41" s="4" t="s">
        <v>39</v>
      </c>
      <c r="C41" s="5">
        <v>25</v>
      </c>
      <c r="E41" s="6">
        <f t="shared" si="2"/>
        <v>0</v>
      </c>
    </row>
    <row r="42" spans="1:8" ht="14.25" customHeight="1" x14ac:dyDescent="0.35">
      <c r="A42" s="4" t="s">
        <v>40</v>
      </c>
      <c r="C42" s="5">
        <v>10</v>
      </c>
      <c r="E42" s="6">
        <f t="shared" si="2"/>
        <v>0</v>
      </c>
    </row>
    <row r="43" spans="1:8" ht="14.25" customHeight="1" x14ac:dyDescent="0.35">
      <c r="A43" s="4" t="s">
        <v>41</v>
      </c>
      <c r="C43" s="5">
        <v>5</v>
      </c>
      <c r="E43" s="6">
        <f t="shared" si="2"/>
        <v>0</v>
      </c>
    </row>
    <row r="44" spans="1:8" ht="14.25" customHeight="1" x14ac:dyDescent="0.35">
      <c r="A44" s="4" t="s">
        <v>42</v>
      </c>
      <c r="C44" s="5">
        <v>2</v>
      </c>
      <c r="E44" s="6">
        <f t="shared" si="2"/>
        <v>0</v>
      </c>
    </row>
    <row r="45" spans="1:8" ht="14.25" customHeight="1" x14ac:dyDescent="0.35">
      <c r="A45" s="4" t="s">
        <v>43</v>
      </c>
      <c r="C45" s="5">
        <v>1</v>
      </c>
      <c r="E45" s="6">
        <f t="shared" si="2"/>
        <v>0</v>
      </c>
    </row>
    <row r="46" spans="1:8" ht="14.25" customHeight="1" x14ac:dyDescent="0.35">
      <c r="A46" s="7"/>
      <c r="B46" s="14"/>
      <c r="C46" s="8"/>
      <c r="D46" s="8" t="s">
        <v>44</v>
      </c>
      <c r="E46" s="9">
        <f>SUM(E34:E45)</f>
        <v>0</v>
      </c>
    </row>
    <row r="47" spans="1:8" ht="14.25" customHeight="1" x14ac:dyDescent="0.35">
      <c r="A47" s="11"/>
    </row>
    <row r="48" spans="1:8" ht="14.25" customHeight="1" x14ac:dyDescent="0.35">
      <c r="A48" s="11"/>
      <c r="D48" s="17" t="s">
        <v>65</v>
      </c>
      <c r="E48" s="17">
        <f>SUM(E14+E30+E46)</f>
        <v>0</v>
      </c>
    </row>
    <row r="49" spans="1:1" ht="14.25" customHeight="1" x14ac:dyDescent="0.35">
      <c r="A49" s="11"/>
    </row>
    <row r="50" spans="1:1" ht="14.25" customHeight="1" x14ac:dyDescent="0.35">
      <c r="A50" s="11"/>
    </row>
    <row r="51" spans="1:1" ht="14.25" customHeight="1" x14ac:dyDescent="0.35">
      <c r="A51" s="11"/>
    </row>
    <row r="52" spans="1:1" ht="14.25" customHeight="1" x14ac:dyDescent="0.35">
      <c r="A52" s="11"/>
    </row>
    <row r="53" spans="1:1" ht="14.25" customHeight="1" x14ac:dyDescent="0.35">
      <c r="A53" s="11"/>
    </row>
    <row r="54" spans="1:1" ht="14.25" customHeight="1" x14ac:dyDescent="0.35">
      <c r="A54" s="11"/>
    </row>
    <row r="55" spans="1:1" ht="14.25" customHeight="1" x14ac:dyDescent="0.35">
      <c r="A55" s="11"/>
    </row>
    <row r="56" spans="1:1" ht="14.25" customHeight="1" x14ac:dyDescent="0.35">
      <c r="A56" s="11"/>
    </row>
    <row r="57" spans="1:1" ht="14.25" customHeight="1" x14ac:dyDescent="0.35">
      <c r="A57" s="11"/>
    </row>
    <row r="58" spans="1:1" ht="14.25" customHeight="1" x14ac:dyDescent="0.35">
      <c r="A58" s="11"/>
    </row>
    <row r="59" spans="1:1" ht="14.25" customHeight="1" x14ac:dyDescent="0.35">
      <c r="A59" s="11"/>
    </row>
    <row r="60" spans="1:1" ht="14.25" customHeight="1" x14ac:dyDescent="0.35">
      <c r="A60" s="11"/>
    </row>
    <row r="61" spans="1:1" ht="14.25" customHeight="1" x14ac:dyDescent="0.35">
      <c r="A61" s="11"/>
    </row>
    <row r="62" spans="1:1" ht="14.25" customHeight="1" x14ac:dyDescent="0.35">
      <c r="A62" s="11"/>
    </row>
    <row r="63" spans="1:1" ht="14.25" customHeight="1" x14ac:dyDescent="0.35">
      <c r="A63" s="11"/>
    </row>
    <row r="64" spans="1:1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  <row r="950" spans="1:1" ht="14.25" customHeight="1" x14ac:dyDescent="0.35">
      <c r="A950" s="11"/>
    </row>
    <row r="951" spans="1:1" ht="14.25" customHeight="1" x14ac:dyDescent="0.35">
      <c r="A951" s="11"/>
    </row>
    <row r="952" spans="1:1" ht="14.25" customHeight="1" x14ac:dyDescent="0.35">
      <c r="A952" s="11"/>
    </row>
    <row r="953" spans="1:1" ht="14.25" customHeight="1" x14ac:dyDescent="0.35">
      <c r="A953" s="11"/>
    </row>
    <row r="954" spans="1:1" ht="14.25" customHeight="1" x14ac:dyDescent="0.35">
      <c r="A954" s="11"/>
    </row>
    <row r="955" spans="1:1" ht="14.25" customHeight="1" x14ac:dyDescent="0.35">
      <c r="A955" s="11"/>
    </row>
    <row r="956" spans="1:1" ht="14.25" customHeight="1" x14ac:dyDescent="0.35">
      <c r="A956" s="11"/>
    </row>
    <row r="957" spans="1:1" ht="14.25" customHeight="1" x14ac:dyDescent="0.35">
      <c r="A957" s="11"/>
    </row>
    <row r="958" spans="1:1" ht="14.25" customHeight="1" x14ac:dyDescent="0.35">
      <c r="A958" s="11"/>
    </row>
    <row r="959" spans="1:1" ht="14.25" customHeight="1" x14ac:dyDescent="0.35">
      <c r="A959" s="11"/>
    </row>
    <row r="960" spans="1:1" ht="14.25" customHeight="1" x14ac:dyDescent="0.35">
      <c r="A960" s="11"/>
    </row>
    <row r="961" spans="1:1" ht="14.25" customHeight="1" x14ac:dyDescent="0.35">
      <c r="A961" s="11"/>
    </row>
    <row r="962" spans="1:1" ht="14.25" customHeight="1" x14ac:dyDescent="0.35">
      <c r="A962" s="11"/>
    </row>
    <row r="963" spans="1:1" ht="14.25" customHeight="1" x14ac:dyDescent="0.35">
      <c r="A963" s="11"/>
    </row>
    <row r="964" spans="1:1" ht="14.25" customHeight="1" x14ac:dyDescent="0.35">
      <c r="A964" s="11"/>
    </row>
    <row r="965" spans="1:1" ht="14.25" customHeight="1" x14ac:dyDescent="0.35">
      <c r="A965" s="11"/>
    </row>
    <row r="966" spans="1:1" ht="14.25" customHeight="1" x14ac:dyDescent="0.35">
      <c r="A966" s="11"/>
    </row>
    <row r="967" spans="1:1" ht="14.25" customHeight="1" x14ac:dyDescent="0.35">
      <c r="A967" s="11"/>
    </row>
    <row r="968" spans="1:1" ht="14.25" customHeight="1" x14ac:dyDescent="0.35">
      <c r="A968" s="11"/>
    </row>
    <row r="969" spans="1:1" ht="14.25" customHeight="1" x14ac:dyDescent="0.35">
      <c r="A969" s="11"/>
    </row>
    <row r="970" spans="1:1" ht="14.25" customHeight="1" x14ac:dyDescent="0.35">
      <c r="A970" s="11"/>
    </row>
    <row r="971" spans="1:1" ht="14.25" customHeight="1" x14ac:dyDescent="0.35">
      <c r="A971" s="11"/>
    </row>
    <row r="972" spans="1:1" ht="14.25" customHeight="1" x14ac:dyDescent="0.35">
      <c r="A972" s="11"/>
    </row>
    <row r="973" spans="1:1" ht="14.25" customHeight="1" x14ac:dyDescent="0.35">
      <c r="A973" s="11"/>
    </row>
    <row r="974" spans="1:1" ht="14.25" customHeight="1" x14ac:dyDescent="0.35">
      <c r="A974" s="11"/>
    </row>
    <row r="975" spans="1:1" ht="14.25" customHeight="1" x14ac:dyDescent="0.35">
      <c r="A975" s="11"/>
    </row>
    <row r="976" spans="1:1" ht="14.25" customHeight="1" x14ac:dyDescent="0.35">
      <c r="A976" s="11"/>
    </row>
    <row r="977" spans="1:1" ht="14.25" customHeight="1" x14ac:dyDescent="0.35">
      <c r="A977" s="11"/>
    </row>
    <row r="978" spans="1:1" ht="14.25" customHeight="1" x14ac:dyDescent="0.35">
      <c r="A978" s="11"/>
    </row>
    <row r="979" spans="1:1" ht="14.25" customHeight="1" x14ac:dyDescent="0.35">
      <c r="A979" s="11"/>
    </row>
    <row r="980" spans="1:1" ht="14.25" customHeight="1" x14ac:dyDescent="0.35">
      <c r="A980" s="11"/>
    </row>
    <row r="981" spans="1:1" ht="14.25" customHeight="1" x14ac:dyDescent="0.35">
      <c r="A981" s="11"/>
    </row>
    <row r="982" spans="1:1" ht="14.25" customHeight="1" x14ac:dyDescent="0.35">
      <c r="A982" s="11"/>
    </row>
    <row r="983" spans="1:1" ht="14.25" customHeight="1" x14ac:dyDescent="0.35">
      <c r="A983" s="11"/>
    </row>
    <row r="984" spans="1:1" ht="14.25" customHeight="1" x14ac:dyDescent="0.35">
      <c r="A984" s="11"/>
    </row>
    <row r="985" spans="1:1" ht="14.25" customHeight="1" x14ac:dyDescent="0.35">
      <c r="A985" s="11"/>
    </row>
    <row r="986" spans="1:1" ht="14.25" customHeight="1" x14ac:dyDescent="0.35">
      <c r="A986" s="11"/>
    </row>
    <row r="987" spans="1:1" ht="14.25" customHeight="1" x14ac:dyDescent="0.35">
      <c r="A987" s="11"/>
    </row>
    <row r="988" spans="1:1" ht="14.25" customHeight="1" x14ac:dyDescent="0.35">
      <c r="A988" s="11"/>
    </row>
    <row r="989" spans="1:1" ht="14.25" customHeight="1" x14ac:dyDescent="0.35">
      <c r="A989" s="11"/>
    </row>
    <row r="990" spans="1:1" ht="14.25" customHeight="1" x14ac:dyDescent="0.35">
      <c r="A990" s="11"/>
    </row>
    <row r="991" spans="1:1" ht="14.25" customHeight="1" x14ac:dyDescent="0.35">
      <c r="A991" s="11"/>
    </row>
    <row r="992" spans="1:1" ht="14.25" customHeight="1" x14ac:dyDescent="0.35">
      <c r="A992" s="11"/>
    </row>
    <row r="993" spans="1:1" ht="14.25" customHeight="1" x14ac:dyDescent="0.35">
      <c r="A993" s="11"/>
    </row>
    <row r="994" spans="1:1" ht="14.25" customHeight="1" x14ac:dyDescent="0.35">
      <c r="A994" s="11"/>
    </row>
    <row r="995" spans="1:1" ht="14.25" customHeight="1" x14ac:dyDescent="0.35">
      <c r="A995" s="11"/>
    </row>
    <row r="996" spans="1:1" ht="14.25" customHeight="1" x14ac:dyDescent="0.35">
      <c r="A996" s="11"/>
    </row>
    <row r="997" spans="1:1" ht="14.25" customHeight="1" x14ac:dyDescent="0.35">
      <c r="A997" s="11"/>
    </row>
    <row r="998" spans="1:1" ht="14.25" customHeight="1" x14ac:dyDescent="0.35">
      <c r="A998" s="11"/>
    </row>
    <row r="999" spans="1:1" ht="14.25" customHeight="1" x14ac:dyDescent="0.35">
      <c r="A999" s="11"/>
    </row>
    <row r="1000" spans="1:1" ht="14.25" customHeight="1" x14ac:dyDescent="0.35">
      <c r="A1000" s="11"/>
    </row>
  </sheetData>
  <dataValidations count="1">
    <dataValidation type="custom" allowBlank="1" showDropDown="1" sqref="C2:C14 E2:E14 C18:C30 E18:E30 C34:C46 E34:E46" xr:uid="{00000000-0002-0000-0200-000000000000}">
      <formula1>AND(ISNUMBER(C2),(NOT(OR(NOT(ISERROR(DATEVALUE(C2))), AND(ISNUMBER(C2), LEFT(CELL("format", C2))="D")))))</formula1>
    </dataValidation>
  </dataValidations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82C955-83F2-4135-BDA6-04BC473ADB2B}">
          <x14:formula1>
            <xm:f>Feuil1!$A$1:$A$24</xm:f>
          </x14:formula1>
          <xm:sqref>H1 H17 H33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50"/>
  <sheetViews>
    <sheetView tabSelected="1" workbookViewId="0">
      <selection activeCell="L39" sqref="L39"/>
    </sheetView>
  </sheetViews>
  <sheetFormatPr baseColWidth="10" defaultColWidth="14.453125" defaultRowHeight="15" customHeight="1" x14ac:dyDescent="0.35"/>
  <cols>
    <col min="1" max="4" width="14.453125" style="43"/>
    <col min="7" max="7" width="15.1796875" customWidth="1"/>
    <col min="8" max="8" width="21.81640625" customWidth="1"/>
  </cols>
  <sheetData>
    <row r="1" spans="1:17" ht="14.5" x14ac:dyDescent="0.35">
      <c r="A1" s="45" t="s">
        <v>45</v>
      </c>
      <c r="B1" s="45" t="s">
        <v>46</v>
      </c>
      <c r="C1" s="45" t="s">
        <v>47</v>
      </c>
      <c r="D1" s="39" t="s">
        <v>48</v>
      </c>
      <c r="E1" s="52" t="s">
        <v>4</v>
      </c>
      <c r="G1" s="23" t="s">
        <v>52</v>
      </c>
      <c r="H1" s="22" t="s">
        <v>69</v>
      </c>
      <c r="I1" s="16"/>
    </row>
    <row r="2" spans="1:17" thickBot="1" x14ac:dyDescent="0.4">
      <c r="A2" s="50" t="s">
        <v>49</v>
      </c>
      <c r="B2" s="48" t="s">
        <v>6</v>
      </c>
      <c r="C2" s="46">
        <v>15</v>
      </c>
      <c r="D2" s="40">
        <v>100</v>
      </c>
      <c r="E2" s="35">
        <f t="shared" ref="E2:E13" si="0">C2*D2</f>
        <v>1500</v>
      </c>
      <c r="G2" s="13">
        <f>D2*$H$2</f>
        <v>3810</v>
      </c>
      <c r="H2" s="12">
        <v>38.1</v>
      </c>
    </row>
    <row r="3" spans="1:17" ht="15.5" thickTop="1" thickBot="1" x14ac:dyDescent="0.4">
      <c r="A3" s="50" t="s">
        <v>49</v>
      </c>
      <c r="B3" s="48" t="s">
        <v>7</v>
      </c>
      <c r="C3" s="46">
        <v>10</v>
      </c>
      <c r="D3" s="41">
        <v>67</v>
      </c>
      <c r="E3" s="35">
        <f t="shared" si="0"/>
        <v>670</v>
      </c>
      <c r="G3" s="13">
        <f>D3*$H$3</f>
        <v>1199.3</v>
      </c>
      <c r="H3" s="12">
        <v>17.899999999999999</v>
      </c>
    </row>
    <row r="4" spans="1:17" ht="15.5" thickTop="1" thickBot="1" x14ac:dyDescent="0.4">
      <c r="A4" s="50" t="s">
        <v>49</v>
      </c>
      <c r="B4" s="48" t="s">
        <v>8</v>
      </c>
      <c r="C4" s="46">
        <v>7</v>
      </c>
      <c r="D4" s="41">
        <v>100</v>
      </c>
      <c r="E4" s="35">
        <f t="shared" si="0"/>
        <v>700</v>
      </c>
      <c r="G4" s="13">
        <f>D4*$H$4</f>
        <v>873</v>
      </c>
      <c r="H4" s="12">
        <v>8.73</v>
      </c>
    </row>
    <row r="5" spans="1:17" ht="15.5" thickTop="1" thickBot="1" x14ac:dyDescent="0.4">
      <c r="A5" s="50" t="s">
        <v>49</v>
      </c>
      <c r="B5" s="48" t="s">
        <v>9</v>
      </c>
      <c r="C5" s="46">
        <v>4</v>
      </c>
      <c r="D5" s="41">
        <v>300</v>
      </c>
      <c r="E5" s="35">
        <f t="shared" si="0"/>
        <v>1200</v>
      </c>
      <c r="G5" s="13">
        <f>D5*$H$5</f>
        <v>1140</v>
      </c>
      <c r="H5" s="12">
        <v>3.8</v>
      </c>
      <c r="L5" s="21" t="s">
        <v>59</v>
      </c>
      <c r="M5" s="21" t="s">
        <v>60</v>
      </c>
    </row>
    <row r="6" spans="1:17" ht="15.5" thickTop="1" thickBot="1" x14ac:dyDescent="0.4">
      <c r="A6" s="50" t="s">
        <v>10</v>
      </c>
      <c r="B6" s="48" t="s">
        <v>7</v>
      </c>
      <c r="C6" s="46">
        <v>10</v>
      </c>
      <c r="D6" s="41">
        <v>100</v>
      </c>
      <c r="E6" s="35">
        <f t="shared" si="0"/>
        <v>1000</v>
      </c>
      <c r="G6" s="13">
        <f>D6*$H$6</f>
        <v>2680</v>
      </c>
      <c r="H6" s="12">
        <v>26.8</v>
      </c>
    </row>
    <row r="7" spans="1:17" ht="15.5" thickTop="1" thickBot="1" x14ac:dyDescent="0.4">
      <c r="A7" s="50" t="s">
        <v>10</v>
      </c>
      <c r="B7" s="48" t="s">
        <v>8</v>
      </c>
      <c r="C7" s="46">
        <v>7</v>
      </c>
      <c r="D7" s="41"/>
      <c r="E7" s="35">
        <f t="shared" si="0"/>
        <v>0</v>
      </c>
      <c r="G7" s="13">
        <f>D7*$H$7</f>
        <v>0</v>
      </c>
      <c r="H7" s="12">
        <v>10</v>
      </c>
      <c r="J7" s="18" t="s">
        <v>72</v>
      </c>
      <c r="K7" s="18"/>
      <c r="L7" s="37">
        <f>SUM(G2,G3,G4,G5,G18,G19,G20,G21,G34,G35,G36,G37)</f>
        <v>14319.500000000002</v>
      </c>
      <c r="M7" s="37">
        <f>SUM(L7/1000)</f>
        <v>14.319500000000001</v>
      </c>
    </row>
    <row r="8" spans="1:17" ht="15.5" thickTop="1" thickBot="1" x14ac:dyDescent="0.4">
      <c r="A8" s="50" t="s">
        <v>11</v>
      </c>
      <c r="B8" s="48" t="s">
        <v>8</v>
      </c>
      <c r="C8" s="46">
        <v>3</v>
      </c>
      <c r="D8" s="41">
        <v>200</v>
      </c>
      <c r="E8" s="35">
        <f t="shared" si="0"/>
        <v>600</v>
      </c>
      <c r="G8" s="13">
        <f>D8*$H$8</f>
        <v>3020</v>
      </c>
      <c r="H8" s="12">
        <v>15.1</v>
      </c>
      <c r="J8" s="19" t="s">
        <v>73</v>
      </c>
      <c r="K8" s="19"/>
      <c r="L8" s="37">
        <f>SUM(E6+E7+E22+E23+E38+E39)</f>
        <v>1000</v>
      </c>
      <c r="M8" s="37">
        <f>SUM(L8/1000)</f>
        <v>1</v>
      </c>
    </row>
    <row r="9" spans="1:17" ht="15.5" thickTop="1" thickBot="1" x14ac:dyDescent="0.4">
      <c r="A9" s="50" t="s">
        <v>50</v>
      </c>
      <c r="C9" s="46">
        <v>25</v>
      </c>
      <c r="D9" s="41"/>
      <c r="E9" s="35">
        <f t="shared" si="0"/>
        <v>0</v>
      </c>
      <c r="J9" s="20" t="s">
        <v>74</v>
      </c>
      <c r="K9" s="20"/>
      <c r="L9" s="37">
        <f>SUM(E8+E24+E40)</f>
        <v>1800</v>
      </c>
      <c r="M9" s="37">
        <f>SUM(L9/1000)</f>
        <v>1.8</v>
      </c>
    </row>
    <row r="10" spans="1:17" ht="15.5" thickTop="1" thickBot="1" x14ac:dyDescent="0.4">
      <c r="A10" s="50" t="s">
        <v>51</v>
      </c>
      <c r="C10" s="46">
        <v>10</v>
      </c>
      <c r="D10" s="41"/>
      <c r="E10" s="35">
        <f t="shared" si="0"/>
        <v>0</v>
      </c>
    </row>
    <row r="11" spans="1:17" ht="15.5" thickTop="1" thickBot="1" x14ac:dyDescent="0.4">
      <c r="A11" s="50" t="s">
        <v>28</v>
      </c>
      <c r="C11" s="46">
        <v>5</v>
      </c>
      <c r="D11" s="41"/>
      <c r="E11" s="35">
        <f t="shared" si="0"/>
        <v>0</v>
      </c>
    </row>
    <row r="12" spans="1:17" ht="15.5" thickTop="1" thickBot="1" x14ac:dyDescent="0.4">
      <c r="A12" s="50" t="s">
        <v>29</v>
      </c>
      <c r="C12" s="46">
        <v>2</v>
      </c>
      <c r="D12" s="41"/>
      <c r="E12" s="35">
        <f t="shared" si="0"/>
        <v>0</v>
      </c>
    </row>
    <row r="13" spans="1:17" ht="15.5" thickTop="1" thickBot="1" x14ac:dyDescent="0.4">
      <c r="A13" s="50" t="s">
        <v>16</v>
      </c>
      <c r="C13" s="46">
        <v>1</v>
      </c>
      <c r="D13" s="41"/>
      <c r="E13" s="35">
        <f t="shared" si="0"/>
        <v>0</v>
      </c>
    </row>
    <row r="14" spans="1:17" thickTop="1" x14ac:dyDescent="0.35">
      <c r="A14" s="51" t="s">
        <v>141</v>
      </c>
      <c r="B14" s="49"/>
      <c r="C14" s="47"/>
      <c r="D14" s="42">
        <f>SUM(D2,D3,D4,D5,D6,D7,D8,D9,D10,D11,D12,D13)</f>
        <v>867</v>
      </c>
      <c r="E14" s="36">
        <f>SUM(E2:E13)</f>
        <v>5670</v>
      </c>
    </row>
    <row r="16" spans="1:17" ht="15" customHeight="1" x14ac:dyDescent="0.35">
      <c r="H16" s="30" t="s">
        <v>131</v>
      </c>
      <c r="K16" s="25" t="s">
        <v>94</v>
      </c>
      <c r="L16" s="25"/>
      <c r="M16" s="25"/>
      <c r="N16" s="25"/>
      <c r="O16" s="25"/>
      <c r="P16" s="25"/>
      <c r="Q16" s="25"/>
    </row>
    <row r="17" spans="1:17" ht="15" customHeight="1" x14ac:dyDescent="0.35">
      <c r="A17" s="45" t="s">
        <v>45</v>
      </c>
      <c r="B17" s="45" t="s">
        <v>46</v>
      </c>
      <c r="C17" s="45" t="s">
        <v>47</v>
      </c>
      <c r="D17" s="39" t="s">
        <v>48</v>
      </c>
      <c r="E17" s="52" t="s">
        <v>4</v>
      </c>
      <c r="G17" s="23" t="s">
        <v>52</v>
      </c>
      <c r="H17" s="22" t="s">
        <v>70</v>
      </c>
      <c r="I17" s="38"/>
      <c r="K17" s="25" t="s">
        <v>95</v>
      </c>
      <c r="L17" s="25"/>
      <c r="M17" s="25"/>
      <c r="N17" s="25"/>
      <c r="O17" s="25"/>
      <c r="P17" s="25"/>
      <c r="Q17" s="25"/>
    </row>
    <row r="18" spans="1:17" ht="15" customHeight="1" thickBot="1" x14ac:dyDescent="0.4">
      <c r="A18" s="50" t="s">
        <v>49</v>
      </c>
      <c r="B18" s="48" t="s">
        <v>6</v>
      </c>
      <c r="C18" s="46">
        <v>15</v>
      </c>
      <c r="D18" s="40"/>
      <c r="E18" s="35">
        <f t="shared" ref="E18:E29" si="1">C18*D18</f>
        <v>0</v>
      </c>
      <c r="G18" s="13">
        <f>D18*$H$18</f>
        <v>0</v>
      </c>
      <c r="H18" s="12">
        <v>0</v>
      </c>
      <c r="K18" s="25" t="s">
        <v>96</v>
      </c>
      <c r="L18" s="25"/>
      <c r="M18" s="25"/>
      <c r="N18" s="25"/>
      <c r="O18" s="25"/>
      <c r="P18" s="25"/>
      <c r="Q18" s="25"/>
    </row>
    <row r="19" spans="1:17" ht="15" customHeight="1" thickTop="1" thickBot="1" x14ac:dyDescent="0.4">
      <c r="A19" s="50" t="s">
        <v>49</v>
      </c>
      <c r="B19" s="48" t="s">
        <v>7</v>
      </c>
      <c r="C19" s="46">
        <v>10</v>
      </c>
      <c r="D19" s="41">
        <v>37</v>
      </c>
      <c r="E19" s="35">
        <f t="shared" si="1"/>
        <v>370</v>
      </c>
      <c r="G19" s="13">
        <f>D19*$H$19</f>
        <v>1158.1000000000001</v>
      </c>
      <c r="H19" s="12">
        <v>31.3</v>
      </c>
      <c r="K19" s="25"/>
      <c r="L19" s="25"/>
      <c r="M19" s="25"/>
      <c r="N19" s="25"/>
      <c r="O19" s="25"/>
      <c r="P19" s="25"/>
      <c r="Q19" s="25"/>
    </row>
    <row r="20" spans="1:17" ht="15" customHeight="1" thickTop="1" thickBot="1" x14ac:dyDescent="0.4">
      <c r="A20" s="50" t="s">
        <v>49</v>
      </c>
      <c r="B20" s="48" t="s">
        <v>8</v>
      </c>
      <c r="C20" s="46">
        <v>7</v>
      </c>
      <c r="D20" s="41">
        <v>100</v>
      </c>
      <c r="E20" s="35">
        <f t="shared" si="1"/>
        <v>700</v>
      </c>
      <c r="G20" s="13">
        <f>D20*$H$20</f>
        <v>1450</v>
      </c>
      <c r="H20" s="12">
        <v>14.5</v>
      </c>
      <c r="K20" s="25" t="s">
        <v>97</v>
      </c>
      <c r="L20" s="25"/>
      <c r="M20" s="25"/>
      <c r="N20" s="25"/>
      <c r="O20" s="25"/>
      <c r="P20" s="25"/>
      <c r="Q20" s="25"/>
    </row>
    <row r="21" spans="1:17" ht="15" customHeight="1" thickTop="1" thickBot="1" x14ac:dyDescent="0.4">
      <c r="A21" s="50" t="s">
        <v>49</v>
      </c>
      <c r="B21" s="48" t="s">
        <v>9</v>
      </c>
      <c r="C21" s="46">
        <v>4</v>
      </c>
      <c r="D21" s="41">
        <v>100</v>
      </c>
      <c r="E21" s="35">
        <f t="shared" si="1"/>
        <v>400</v>
      </c>
      <c r="G21" s="13">
        <f>D21*$H$21</f>
        <v>571</v>
      </c>
      <c r="H21" s="12">
        <v>5.71</v>
      </c>
      <c r="K21" s="25"/>
      <c r="L21" s="25"/>
      <c r="M21" s="25"/>
      <c r="N21" s="25"/>
      <c r="O21" s="25"/>
      <c r="P21" s="25"/>
      <c r="Q21" s="25"/>
    </row>
    <row r="22" spans="1:17" ht="15" customHeight="1" thickTop="1" thickBot="1" x14ac:dyDescent="0.4">
      <c r="A22" s="50" t="s">
        <v>10</v>
      </c>
      <c r="B22" s="48" t="s">
        <v>7</v>
      </c>
      <c r="C22" s="46">
        <v>10</v>
      </c>
      <c r="D22" s="41"/>
      <c r="E22" s="35">
        <f t="shared" si="1"/>
        <v>0</v>
      </c>
      <c r="G22" s="13">
        <f>D22*$H$22</f>
        <v>0</v>
      </c>
      <c r="H22" s="12">
        <v>0</v>
      </c>
      <c r="K22" s="25" t="s">
        <v>98</v>
      </c>
      <c r="L22" s="25"/>
      <c r="M22" s="25"/>
      <c r="N22" s="25"/>
      <c r="O22" s="25"/>
      <c r="P22" s="25"/>
      <c r="Q22" s="25"/>
    </row>
    <row r="23" spans="1:17" ht="15" customHeight="1" thickTop="1" thickBot="1" x14ac:dyDescent="0.4">
      <c r="A23" s="50" t="s">
        <v>10</v>
      </c>
      <c r="B23" s="48" t="s">
        <v>8</v>
      </c>
      <c r="C23" s="46">
        <v>7</v>
      </c>
      <c r="D23" s="41"/>
      <c r="E23" s="35">
        <f t="shared" si="1"/>
        <v>0</v>
      </c>
      <c r="G23" s="13">
        <f>D23*$H$23</f>
        <v>0</v>
      </c>
      <c r="H23" s="12">
        <v>20.100000000000001</v>
      </c>
      <c r="K23" s="25"/>
      <c r="L23" s="25"/>
      <c r="M23" s="25"/>
      <c r="N23" s="25"/>
      <c r="O23" s="25"/>
      <c r="P23" s="25"/>
      <c r="Q23" s="25"/>
    </row>
    <row r="24" spans="1:17" ht="15" customHeight="1" thickTop="1" thickBot="1" x14ac:dyDescent="0.4">
      <c r="A24" s="50" t="s">
        <v>11</v>
      </c>
      <c r="B24" s="48" t="s">
        <v>8</v>
      </c>
      <c r="C24" s="46">
        <v>3</v>
      </c>
      <c r="D24" s="41">
        <v>200</v>
      </c>
      <c r="E24" s="35">
        <f t="shared" si="1"/>
        <v>600</v>
      </c>
      <c r="G24" s="13">
        <f>D24*$H$24</f>
        <v>6040</v>
      </c>
      <c r="H24" s="12">
        <v>30.2</v>
      </c>
    </row>
    <row r="25" spans="1:17" ht="15" customHeight="1" thickTop="1" thickBot="1" x14ac:dyDescent="0.4">
      <c r="A25" s="50" t="s">
        <v>50</v>
      </c>
      <c r="C25" s="46">
        <v>25</v>
      </c>
      <c r="D25" s="41"/>
      <c r="E25" s="35">
        <f t="shared" si="1"/>
        <v>0</v>
      </c>
      <c r="K25" s="32" t="s">
        <v>132</v>
      </c>
      <c r="L25" s="32"/>
      <c r="M25" s="32"/>
    </row>
    <row r="26" spans="1:17" ht="15" customHeight="1" thickTop="1" thickBot="1" x14ac:dyDescent="0.4">
      <c r="A26" s="50" t="s">
        <v>51</v>
      </c>
      <c r="C26" s="46">
        <v>10</v>
      </c>
      <c r="D26" s="41"/>
      <c r="E26" s="35">
        <f t="shared" si="1"/>
        <v>0</v>
      </c>
      <c r="K26" s="32" t="s">
        <v>133</v>
      </c>
      <c r="L26" s="32"/>
      <c r="M26" s="32"/>
    </row>
    <row r="27" spans="1:17" ht="15" customHeight="1" thickTop="1" thickBot="1" x14ac:dyDescent="0.4">
      <c r="A27" s="50" t="s">
        <v>28</v>
      </c>
      <c r="C27" s="46">
        <v>5</v>
      </c>
      <c r="D27" s="41"/>
      <c r="E27" s="35">
        <f t="shared" si="1"/>
        <v>0</v>
      </c>
    </row>
    <row r="28" spans="1:17" ht="15" customHeight="1" thickTop="1" thickBot="1" x14ac:dyDescent="0.4">
      <c r="A28" s="50" t="s">
        <v>29</v>
      </c>
      <c r="C28" s="46">
        <v>2</v>
      </c>
      <c r="D28" s="41"/>
      <c r="E28" s="35">
        <f t="shared" si="1"/>
        <v>0</v>
      </c>
    </row>
    <row r="29" spans="1:17" ht="15" customHeight="1" thickTop="1" thickBot="1" x14ac:dyDescent="0.4">
      <c r="A29" s="50" t="s">
        <v>16</v>
      </c>
      <c r="C29" s="46">
        <v>1</v>
      </c>
      <c r="D29" s="41"/>
      <c r="E29" s="35">
        <f t="shared" si="1"/>
        <v>0</v>
      </c>
    </row>
    <row r="30" spans="1:17" ht="15" customHeight="1" thickTop="1" x14ac:dyDescent="0.35">
      <c r="A30" s="51" t="s">
        <v>141</v>
      </c>
      <c r="B30" s="49"/>
      <c r="C30" s="47"/>
      <c r="D30" s="42">
        <f>SUM(D18,D19,D20,D21,D22,D23,D24,D25,D26,D27,D28,D29)</f>
        <v>437</v>
      </c>
      <c r="E30" s="36">
        <f>SUM(E18:E29)</f>
        <v>2070</v>
      </c>
    </row>
    <row r="32" spans="1:17" ht="15" customHeight="1" x14ac:dyDescent="0.35">
      <c r="H32" s="30" t="s">
        <v>131</v>
      </c>
    </row>
    <row r="33" spans="1:8" ht="15" customHeight="1" x14ac:dyDescent="0.35">
      <c r="A33" s="45" t="s">
        <v>45</v>
      </c>
      <c r="B33" s="45" t="s">
        <v>46</v>
      </c>
      <c r="C33" s="45" t="s">
        <v>47</v>
      </c>
      <c r="D33" s="39" t="s">
        <v>48</v>
      </c>
      <c r="E33" s="52" t="s">
        <v>4</v>
      </c>
      <c r="G33" s="23" t="s">
        <v>52</v>
      </c>
      <c r="H33" s="22" t="s">
        <v>71</v>
      </c>
    </row>
    <row r="34" spans="1:8" ht="15" customHeight="1" thickBot="1" x14ac:dyDescent="0.4">
      <c r="A34" s="50" t="s">
        <v>49</v>
      </c>
      <c r="B34" s="48" t="s">
        <v>6</v>
      </c>
      <c r="C34" s="46">
        <v>15</v>
      </c>
      <c r="D34" s="40"/>
      <c r="E34" s="35">
        <f t="shared" ref="E34:E45" si="2">C34*D34</f>
        <v>0</v>
      </c>
      <c r="G34" s="13">
        <f>D34*$H$34</f>
        <v>0</v>
      </c>
      <c r="H34" s="12">
        <v>0</v>
      </c>
    </row>
    <row r="35" spans="1:8" ht="15" customHeight="1" thickTop="1" thickBot="1" x14ac:dyDescent="0.4">
      <c r="A35" s="50" t="s">
        <v>49</v>
      </c>
      <c r="B35" s="48" t="s">
        <v>7</v>
      </c>
      <c r="C35" s="46">
        <v>10</v>
      </c>
      <c r="D35" s="41">
        <v>67</v>
      </c>
      <c r="E35" s="35">
        <f t="shared" si="2"/>
        <v>670</v>
      </c>
      <c r="G35" s="13">
        <f>D35*$H$35</f>
        <v>2097.1</v>
      </c>
      <c r="H35" s="12">
        <v>31.3</v>
      </c>
    </row>
    <row r="36" spans="1:8" ht="15" customHeight="1" thickTop="1" thickBot="1" x14ac:dyDescent="0.4">
      <c r="A36" s="50" t="s">
        <v>49</v>
      </c>
      <c r="B36" s="48" t="s">
        <v>8</v>
      </c>
      <c r="C36" s="46">
        <v>7</v>
      </c>
      <c r="D36" s="41">
        <v>100</v>
      </c>
      <c r="E36" s="35">
        <f t="shared" si="2"/>
        <v>700</v>
      </c>
      <c r="G36" s="13">
        <f>D36*$H$36</f>
        <v>1450</v>
      </c>
      <c r="H36" s="12">
        <v>14.5</v>
      </c>
    </row>
    <row r="37" spans="1:8" ht="15" customHeight="1" thickTop="1" thickBot="1" x14ac:dyDescent="0.4">
      <c r="A37" s="50" t="s">
        <v>49</v>
      </c>
      <c r="B37" s="48" t="s">
        <v>9</v>
      </c>
      <c r="C37" s="46">
        <v>4</v>
      </c>
      <c r="D37" s="41">
        <v>100</v>
      </c>
      <c r="E37" s="35">
        <f t="shared" si="2"/>
        <v>400</v>
      </c>
      <c r="G37" s="13">
        <f>D37*$H$37</f>
        <v>571</v>
      </c>
      <c r="H37" s="12">
        <v>5.71</v>
      </c>
    </row>
    <row r="38" spans="1:8" ht="15" customHeight="1" thickTop="1" thickBot="1" x14ac:dyDescent="0.4">
      <c r="A38" s="50" t="s">
        <v>10</v>
      </c>
      <c r="B38" s="48" t="s">
        <v>7</v>
      </c>
      <c r="C38" s="46">
        <v>10</v>
      </c>
      <c r="D38" s="41"/>
      <c r="E38" s="35">
        <f t="shared" si="2"/>
        <v>0</v>
      </c>
      <c r="G38" s="13">
        <f>D38*$H$38</f>
        <v>0</v>
      </c>
      <c r="H38" s="12">
        <v>0</v>
      </c>
    </row>
    <row r="39" spans="1:8" ht="15" customHeight="1" thickTop="1" thickBot="1" x14ac:dyDescent="0.4">
      <c r="A39" s="50" t="s">
        <v>10</v>
      </c>
      <c r="B39" s="48" t="s">
        <v>8</v>
      </c>
      <c r="C39" s="46">
        <v>7</v>
      </c>
      <c r="D39" s="41"/>
      <c r="E39" s="35">
        <f t="shared" si="2"/>
        <v>0</v>
      </c>
      <c r="G39" s="13">
        <f>D39*$H$39</f>
        <v>0</v>
      </c>
      <c r="H39" s="12">
        <v>20.100000000000001</v>
      </c>
    </row>
    <row r="40" spans="1:8" ht="15" customHeight="1" thickTop="1" thickBot="1" x14ac:dyDescent="0.4">
      <c r="A40" s="50" t="s">
        <v>11</v>
      </c>
      <c r="B40" s="48" t="s">
        <v>8</v>
      </c>
      <c r="C40" s="46">
        <v>3</v>
      </c>
      <c r="D40" s="41">
        <v>200</v>
      </c>
      <c r="E40" s="35">
        <f t="shared" si="2"/>
        <v>600</v>
      </c>
      <c r="G40" s="13">
        <f>D40*$H$40</f>
        <v>6040</v>
      </c>
      <c r="H40" s="12">
        <v>30.2</v>
      </c>
    </row>
    <row r="41" spans="1:8" ht="15" customHeight="1" thickTop="1" thickBot="1" x14ac:dyDescent="0.4">
      <c r="A41" s="50" t="s">
        <v>50</v>
      </c>
      <c r="C41" s="46">
        <v>25</v>
      </c>
      <c r="D41" s="41"/>
      <c r="E41" s="35">
        <f t="shared" si="2"/>
        <v>0</v>
      </c>
    </row>
    <row r="42" spans="1:8" ht="15" customHeight="1" thickTop="1" thickBot="1" x14ac:dyDescent="0.4">
      <c r="A42" s="50" t="s">
        <v>51</v>
      </c>
      <c r="C42" s="46">
        <v>10</v>
      </c>
      <c r="D42" s="41"/>
      <c r="E42" s="35">
        <f t="shared" si="2"/>
        <v>0</v>
      </c>
    </row>
    <row r="43" spans="1:8" ht="15" customHeight="1" thickTop="1" thickBot="1" x14ac:dyDescent="0.4">
      <c r="A43" s="50" t="s">
        <v>28</v>
      </c>
      <c r="C43" s="46">
        <v>5</v>
      </c>
      <c r="D43" s="41"/>
      <c r="E43" s="35">
        <f t="shared" si="2"/>
        <v>0</v>
      </c>
    </row>
    <row r="44" spans="1:8" ht="15" customHeight="1" thickTop="1" thickBot="1" x14ac:dyDescent="0.4">
      <c r="A44" s="50" t="s">
        <v>29</v>
      </c>
      <c r="C44" s="46">
        <v>2</v>
      </c>
      <c r="D44" s="41"/>
      <c r="E44" s="35">
        <f t="shared" si="2"/>
        <v>0</v>
      </c>
    </row>
    <row r="45" spans="1:8" ht="15" customHeight="1" thickTop="1" thickBot="1" x14ac:dyDescent="0.4">
      <c r="A45" s="50" t="s">
        <v>16</v>
      </c>
      <c r="C45" s="46">
        <v>1</v>
      </c>
      <c r="D45" s="41"/>
      <c r="E45" s="35">
        <f t="shared" si="2"/>
        <v>0</v>
      </c>
    </row>
    <row r="46" spans="1:8" ht="15" customHeight="1" thickTop="1" x14ac:dyDescent="0.35">
      <c r="A46" s="51" t="s">
        <v>141</v>
      </c>
      <c r="B46" s="49"/>
      <c r="C46" s="47"/>
      <c r="D46" s="42">
        <f>SUM(D34,D35,D36,D37,D38,D39,D40,D41,D42,D43,D44,D45)</f>
        <v>467</v>
      </c>
      <c r="E46" s="36">
        <f>SUM(E34:E45)</f>
        <v>2370</v>
      </c>
    </row>
    <row r="48" spans="1:8" ht="15" customHeight="1" x14ac:dyDescent="0.35">
      <c r="D48" s="44" t="s">
        <v>75</v>
      </c>
      <c r="E48" s="17">
        <f>SUM(E14+E30+E46)</f>
        <v>10110</v>
      </c>
    </row>
    <row r="50" spans="4:5" ht="15" customHeight="1" x14ac:dyDescent="0.35">
      <c r="D50" s="53" t="s">
        <v>140</v>
      </c>
      <c r="E50" s="54">
        <f>SUM(D14,D30,D46)</f>
        <v>1771</v>
      </c>
    </row>
  </sheetData>
  <dataValidations count="1">
    <dataValidation type="custom" allowBlank="1" showDropDown="1" sqref="C2:C14 E2:E14 C18:C30 E18:E30 C34:C46 E34:E46" xr:uid="{00000000-0002-0000-0300-000000000000}">
      <formula1>AND(ISNUMBER(C2),(NOT(OR(NOT(ISERROR(DATEVALUE(C2))), AND(ISNUMBER(C2), LEFT(CELL("format", C2))="D")))))</formula1>
    </dataValidation>
  </dataValidations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A96C26-7E07-4376-8D3D-B3E307C1AECD}">
          <x14:formula1>
            <xm:f>Feuil1!$A$1:$A$24</xm:f>
          </x14:formula1>
          <xm:sqref>H1 H17 H33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62EE-790E-4E57-A6B3-4D341CB6E337}">
  <dimension ref="A1:B24"/>
  <sheetViews>
    <sheetView workbookViewId="0"/>
  </sheetViews>
  <sheetFormatPr baseColWidth="10" defaultRowHeight="14.5" x14ac:dyDescent="0.35"/>
  <cols>
    <col min="1" max="1" width="20.6328125" customWidth="1"/>
  </cols>
  <sheetData>
    <row r="1" spans="1:2" ht="25.5" customHeight="1" thickBot="1" x14ac:dyDescent="0.4">
      <c r="A1" s="28" t="s">
        <v>104</v>
      </c>
      <c r="B1" s="27"/>
    </row>
    <row r="2" spans="1:2" ht="18.5" customHeight="1" thickBot="1" x14ac:dyDescent="0.4">
      <c r="A2" s="29" t="s">
        <v>105</v>
      </c>
      <c r="B2" s="27"/>
    </row>
    <row r="3" spans="1:2" ht="24" customHeight="1" thickBot="1" x14ac:dyDescent="0.4">
      <c r="A3" s="29" t="s">
        <v>106</v>
      </c>
      <c r="B3" s="27"/>
    </row>
    <row r="4" spans="1:2" ht="25" customHeight="1" thickBot="1" x14ac:dyDescent="0.4">
      <c r="A4" s="29" t="s">
        <v>107</v>
      </c>
      <c r="B4" s="27"/>
    </row>
    <row r="5" spans="1:2" ht="18" thickBot="1" x14ac:dyDescent="0.4">
      <c r="A5" s="29" t="s">
        <v>108</v>
      </c>
      <c r="B5" s="27"/>
    </row>
    <row r="6" spans="1:2" ht="24" customHeight="1" thickBot="1" x14ac:dyDescent="0.4">
      <c r="A6" s="29" t="s">
        <v>109</v>
      </c>
      <c r="B6" s="27"/>
    </row>
    <row r="7" spans="1:2" ht="18" thickBot="1" x14ac:dyDescent="0.4">
      <c r="A7" s="29" t="s">
        <v>110</v>
      </c>
      <c r="B7" s="27"/>
    </row>
    <row r="8" spans="1:2" ht="18" thickBot="1" x14ac:dyDescent="0.4">
      <c r="A8" s="29" t="s">
        <v>111</v>
      </c>
      <c r="B8" s="27"/>
    </row>
    <row r="9" spans="1:2" ht="24" customHeight="1" thickBot="1" x14ac:dyDescent="0.4">
      <c r="A9" s="29" t="s">
        <v>112</v>
      </c>
      <c r="B9" s="27"/>
    </row>
    <row r="10" spans="1:2" ht="18" thickBot="1" x14ac:dyDescent="0.4">
      <c r="A10" s="29" t="s">
        <v>113</v>
      </c>
      <c r="B10" s="27"/>
    </row>
    <row r="11" spans="1:2" ht="18" thickBot="1" x14ac:dyDescent="0.4">
      <c r="A11" s="29" t="s">
        <v>114</v>
      </c>
      <c r="B11" s="27"/>
    </row>
    <row r="12" spans="1:2" ht="18" thickBot="1" x14ac:dyDescent="0.4">
      <c r="A12" s="29" t="s">
        <v>115</v>
      </c>
      <c r="B12" s="27"/>
    </row>
    <row r="13" spans="1:2" ht="18" thickBot="1" x14ac:dyDescent="0.4">
      <c r="A13" s="29" t="s">
        <v>116</v>
      </c>
      <c r="B13" s="27"/>
    </row>
    <row r="14" spans="1:2" ht="23.5" customHeight="1" thickBot="1" x14ac:dyDescent="0.4">
      <c r="A14" s="29" t="s">
        <v>117</v>
      </c>
      <c r="B14" s="27"/>
    </row>
    <row r="15" spans="1:2" ht="18" thickBot="1" x14ac:dyDescent="0.4">
      <c r="A15" s="29" t="s">
        <v>118</v>
      </c>
      <c r="B15" s="27"/>
    </row>
    <row r="16" spans="1:2" ht="18" thickBot="1" x14ac:dyDescent="0.4">
      <c r="A16" s="29" t="s">
        <v>119</v>
      </c>
      <c r="B16" s="27"/>
    </row>
    <row r="17" spans="1:2" ht="18" thickBot="1" x14ac:dyDescent="0.4">
      <c r="A17" s="29" t="s">
        <v>120</v>
      </c>
      <c r="B17" s="27"/>
    </row>
    <row r="18" spans="1:2" ht="18" thickBot="1" x14ac:dyDescent="0.4">
      <c r="A18" s="29" t="s">
        <v>121</v>
      </c>
      <c r="B18" s="27"/>
    </row>
    <row r="19" spans="1:2" ht="18" thickBot="1" x14ac:dyDescent="0.4">
      <c r="A19" s="29" t="s">
        <v>122</v>
      </c>
      <c r="B19" s="27"/>
    </row>
    <row r="20" spans="1:2" ht="21" customHeight="1" thickBot="1" x14ac:dyDescent="0.4">
      <c r="A20" s="29" t="s">
        <v>123</v>
      </c>
      <c r="B20" s="27"/>
    </row>
    <row r="21" spans="1:2" ht="18" thickBot="1" x14ac:dyDescent="0.4">
      <c r="A21" s="29" t="s">
        <v>124</v>
      </c>
      <c r="B21" s="27"/>
    </row>
    <row r="22" spans="1:2" ht="18" thickBot="1" x14ac:dyDescent="0.4">
      <c r="A22" s="29" t="s">
        <v>125</v>
      </c>
      <c r="B22" s="27"/>
    </row>
    <row r="23" spans="1:2" ht="23" customHeight="1" thickBot="1" x14ac:dyDescent="0.4">
      <c r="A23" s="29" t="s">
        <v>126</v>
      </c>
      <c r="B23" s="27"/>
    </row>
    <row r="24" spans="1:2" ht="18" thickBot="1" x14ac:dyDescent="0.4">
      <c r="A24" s="29" t="s">
        <v>127</v>
      </c>
      <c r="B2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cryptes en Francais</vt:lpstr>
      <vt:lpstr>DE - Deutsch</vt:lpstr>
      <vt:lpstr>RU - Русский</vt:lpstr>
      <vt:lpstr>EN - English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casimir ccasimir</dc:creator>
  <cp:lastModifiedBy>casimir ccasimir</cp:lastModifiedBy>
  <dcterms:created xsi:type="dcterms:W3CDTF">2025-08-24T11:27:39Z</dcterms:created>
  <dcterms:modified xsi:type="dcterms:W3CDTF">2025-09-03T06:18:02Z</dcterms:modified>
</cp:coreProperties>
</file>